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5. évi rendelet módosítás Kele Ildikó\közösbe\"/>
    </mc:Choice>
  </mc:AlternateContent>
  <xr:revisionPtr revIDLastSave="0" documentId="13_ncr:1_{D7919245-6228-449A-A969-9D1351B2396E}" xr6:coauthVersionLast="47" xr6:coauthVersionMax="47" xr10:uidLastSave="{00000000-0000-0000-0000-000000000000}"/>
  <bookViews>
    <workbookView xWindow="-120" yWindow="-120" windowWidth="29040" windowHeight="15720" tabRatio="913" firstSheet="5" activeTab="5" xr2:uid="{00000000-000D-0000-FFFF-FFFF00000000}"/>
  </bookViews>
  <sheets>
    <sheet name="BESZ-ÁTVÉTEL-KIADÁS" sheetId="198" state="hidden" r:id="rId1"/>
    <sheet name="BESZ-ÁTVÉTEL-BEVÉTEL" sheetId="199" state="hidden" r:id="rId2"/>
    <sheet name="21.ŰRLAP" sheetId="201" state="hidden" r:id="rId3"/>
    <sheet name="22.ŰRLAP" sheetId="200" state="hidden" r:id="rId4"/>
    <sheet name="besz.ö.-létszám" sheetId="184" state="hidden" r:id="rId5"/>
    <sheet name="3.1.közszféra-fogl." sheetId="185" r:id="rId6"/>
  </sheets>
  <externalReferences>
    <externalReference r:id="rId7"/>
    <externalReference r:id="rId8"/>
  </externalReferences>
  <definedNames>
    <definedName name="_xlnm.Print_Titles" localSheetId="2">'21.ŰRLAP'!$A:$C</definedName>
    <definedName name="_xlnm.Print_Titles" localSheetId="3">'22.ŰRLAP'!$A:$C</definedName>
    <definedName name="_xlnm.Print_Titles" localSheetId="5">'3.1.közszféra-fogl.'!$1:$5</definedName>
    <definedName name="_xlnm.Print_Titles" localSheetId="4">'besz.ö.-létszám'!$1:$6</definedName>
    <definedName name="_xlnm.Print_Titles" localSheetId="1">'BESZ-ÁTVÉTEL-BEVÉTEL'!$A:$C</definedName>
    <definedName name="_xlnm.Print_Titles" localSheetId="0">'BESZ-ÁTVÉTEL-KIADÁS'!$A:$C</definedName>
    <definedName name="_xlnm.Print_Area" localSheetId="2">'21.ŰRLAP'!$A$1:$AD$22</definedName>
    <definedName name="_xlnm.Print_Area" localSheetId="3">'22.ŰRLAP'!$A$1:$O$22</definedName>
    <definedName name="_xlnm.Print_Area" localSheetId="5">'3.1.közszféra-fogl.'!$A$1:$G$40</definedName>
    <definedName name="_xlnm.Print_Area" localSheetId="4">'besz.ö.-létszám'!$A$1:$O$22</definedName>
    <definedName name="_xlnm.Print_Area" localSheetId="1">'BESZ-ÁTVÉTEL-BEVÉTEL'!$A$1:$CJ$21</definedName>
    <definedName name="_xlnm.Print_Area" localSheetId="0">'BESZ-ÁTVÉTEL-KIADÁS'!$A$1:$BS$21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84" l="1"/>
  <c r="L22" i="184"/>
  <c r="M21" i="184"/>
  <c r="O21" i="184" s="1"/>
  <c r="L21" i="184"/>
  <c r="I21" i="184"/>
  <c r="K21" i="184" s="1"/>
  <c r="H21" i="184"/>
  <c r="F21" i="184"/>
  <c r="E21" i="184"/>
  <c r="D21" i="184"/>
  <c r="M20" i="184"/>
  <c r="O20" i="184" s="1"/>
  <c r="L20" i="184"/>
  <c r="I20" i="184"/>
  <c r="K20" i="184" s="1"/>
  <c r="H20" i="184"/>
  <c r="F20" i="184"/>
  <c r="E20" i="184"/>
  <c r="D20" i="184"/>
  <c r="M19" i="184"/>
  <c r="O19" i="184" s="1"/>
  <c r="L19" i="184"/>
  <c r="I19" i="184"/>
  <c r="K19" i="184" s="1"/>
  <c r="H19" i="184"/>
  <c r="F19" i="184"/>
  <c r="E19" i="184"/>
  <c r="D19" i="184"/>
  <c r="M18" i="184"/>
  <c r="O18" i="184" s="1"/>
  <c r="L18" i="184"/>
  <c r="I18" i="184"/>
  <c r="K18" i="184" s="1"/>
  <c r="H18" i="184"/>
  <c r="F18" i="184"/>
  <c r="E18" i="184"/>
  <c r="D18" i="184"/>
  <c r="M17" i="184"/>
  <c r="L17" i="184"/>
  <c r="I17" i="184"/>
  <c r="H17" i="184"/>
  <c r="F17" i="184"/>
  <c r="E17" i="184"/>
  <c r="D17" i="184"/>
  <c r="M16" i="184"/>
  <c r="O16" i="184" s="1"/>
  <c r="L16" i="184"/>
  <c r="I16" i="184"/>
  <c r="K16" i="184" s="1"/>
  <c r="H16" i="184"/>
  <c r="F16" i="184"/>
  <c r="E16" i="184"/>
  <c r="D16" i="184"/>
  <c r="M15" i="184"/>
  <c r="O15" i="184" s="1"/>
  <c r="L15" i="184"/>
  <c r="I15" i="184"/>
  <c r="K15" i="184" s="1"/>
  <c r="H15" i="184"/>
  <c r="F15" i="184"/>
  <c r="E15" i="184"/>
  <c r="D15" i="184"/>
  <c r="M14" i="184"/>
  <c r="O14" i="184" s="1"/>
  <c r="L14" i="184"/>
  <c r="I14" i="184"/>
  <c r="K14" i="184" s="1"/>
  <c r="H14" i="184"/>
  <c r="F14" i="184"/>
  <c r="E14" i="184"/>
  <c r="D14" i="184"/>
  <c r="M13" i="184"/>
  <c r="O13" i="184" s="1"/>
  <c r="L13" i="184"/>
  <c r="I13" i="184"/>
  <c r="K13" i="184" s="1"/>
  <c r="H13" i="184"/>
  <c r="F13" i="184"/>
  <c r="E13" i="184"/>
  <c r="D13" i="184"/>
  <c r="M12" i="184"/>
  <c r="O12" i="184" s="1"/>
  <c r="L12" i="184"/>
  <c r="I12" i="184"/>
  <c r="K12" i="184" s="1"/>
  <c r="H12" i="184"/>
  <c r="F12" i="184"/>
  <c r="E12" i="184"/>
  <c r="D12" i="184"/>
  <c r="M11" i="184"/>
  <c r="O11" i="184" s="1"/>
  <c r="L11" i="184"/>
  <c r="I11" i="184"/>
  <c r="K11" i="184" s="1"/>
  <c r="H11" i="184"/>
  <c r="F11" i="184"/>
  <c r="E11" i="184"/>
  <c r="D11" i="184"/>
  <c r="M10" i="184"/>
  <c r="O10" i="184" s="1"/>
  <c r="L10" i="184"/>
  <c r="I10" i="184"/>
  <c r="K10" i="184" s="1"/>
  <c r="H10" i="184"/>
  <c r="F10" i="184"/>
  <c r="E10" i="184"/>
  <c r="D10" i="184"/>
  <c r="M9" i="184"/>
  <c r="O9" i="184" s="1"/>
  <c r="L9" i="184"/>
  <c r="I9" i="184"/>
  <c r="K9" i="184" s="1"/>
  <c r="H9" i="184"/>
  <c r="F9" i="184"/>
  <c r="E9" i="184"/>
  <c r="D9" i="184"/>
  <c r="N8" i="184"/>
  <c r="N22" i="184" s="1"/>
  <c r="M8" i="184"/>
  <c r="L8" i="184"/>
  <c r="J8" i="184"/>
  <c r="J22" i="184" s="1"/>
  <c r="I8" i="184"/>
  <c r="H8" i="184"/>
  <c r="E8" i="184"/>
  <c r="D8" i="184"/>
  <c r="M7" i="184"/>
  <c r="O7" i="184" s="1"/>
  <c r="L7" i="184"/>
  <c r="I7" i="184"/>
  <c r="H7" i="184"/>
  <c r="F7" i="184"/>
  <c r="E7" i="184"/>
  <c r="D7" i="184"/>
  <c r="K21" i="200"/>
  <c r="J21" i="200"/>
  <c r="I21" i="200"/>
  <c r="H21" i="200"/>
  <c r="G21" i="200"/>
  <c r="F21" i="200"/>
  <c r="E21" i="200"/>
  <c r="D21" i="200"/>
  <c r="K20" i="200"/>
  <c r="J20" i="200"/>
  <c r="I20" i="200"/>
  <c r="H20" i="200"/>
  <c r="G20" i="200"/>
  <c r="F20" i="200"/>
  <c r="E20" i="200"/>
  <c r="D20" i="200"/>
  <c r="K19" i="200"/>
  <c r="J19" i="200"/>
  <c r="I19" i="200"/>
  <c r="H19" i="200"/>
  <c r="G19" i="200"/>
  <c r="F19" i="200"/>
  <c r="E19" i="200"/>
  <c r="D19" i="200"/>
  <c r="K18" i="200"/>
  <c r="J18" i="200"/>
  <c r="I18" i="200"/>
  <c r="H18" i="200"/>
  <c r="G18" i="200"/>
  <c r="F18" i="200"/>
  <c r="E18" i="200"/>
  <c r="D18" i="200"/>
  <c r="K17" i="200"/>
  <c r="J17" i="200"/>
  <c r="I17" i="200"/>
  <c r="H17" i="200"/>
  <c r="G17" i="200"/>
  <c r="F17" i="200"/>
  <c r="E17" i="200"/>
  <c r="D17" i="200"/>
  <c r="K16" i="200"/>
  <c r="J16" i="200"/>
  <c r="I16" i="200"/>
  <c r="H16" i="200"/>
  <c r="G16" i="200"/>
  <c r="F16" i="200"/>
  <c r="E16" i="200"/>
  <c r="D16" i="200"/>
  <c r="K15" i="200"/>
  <c r="J15" i="200"/>
  <c r="I15" i="200"/>
  <c r="H15" i="200"/>
  <c r="G15" i="200"/>
  <c r="F15" i="200"/>
  <c r="E15" i="200"/>
  <c r="D15" i="200"/>
  <c r="K14" i="200"/>
  <c r="J14" i="200"/>
  <c r="I14" i="200"/>
  <c r="H14" i="200"/>
  <c r="G14" i="200"/>
  <c r="F14" i="200"/>
  <c r="E14" i="200"/>
  <c r="D14" i="200"/>
  <c r="K13" i="200"/>
  <c r="J13" i="200"/>
  <c r="I13" i="200"/>
  <c r="H13" i="200"/>
  <c r="G13" i="200"/>
  <c r="F13" i="200"/>
  <c r="E13" i="200"/>
  <c r="D13" i="200"/>
  <c r="K12" i="200"/>
  <c r="J12" i="200"/>
  <c r="I12" i="200"/>
  <c r="H12" i="200"/>
  <c r="G12" i="200"/>
  <c r="F12" i="200"/>
  <c r="E12" i="200"/>
  <c r="D12" i="200"/>
  <c r="K11" i="200"/>
  <c r="J11" i="200"/>
  <c r="I11" i="200"/>
  <c r="H11" i="200"/>
  <c r="G11" i="200"/>
  <c r="F11" i="200"/>
  <c r="E11" i="200"/>
  <c r="D11" i="200"/>
  <c r="K10" i="200"/>
  <c r="J10" i="200"/>
  <c r="I10" i="200"/>
  <c r="H10" i="200"/>
  <c r="G10" i="200"/>
  <c r="F10" i="200"/>
  <c r="E10" i="200"/>
  <c r="D10" i="200"/>
  <c r="K9" i="200"/>
  <c r="J9" i="200"/>
  <c r="I9" i="200"/>
  <c r="H9" i="200"/>
  <c r="G9" i="200"/>
  <c r="F9" i="200"/>
  <c r="E9" i="200"/>
  <c r="D9" i="200"/>
  <c r="K7" i="200"/>
  <c r="J7" i="200"/>
  <c r="I7" i="200"/>
  <c r="H7" i="200"/>
  <c r="G7" i="200"/>
  <c r="F7" i="200"/>
  <c r="E7" i="200"/>
  <c r="D7" i="200"/>
  <c r="AA22" i="201"/>
  <c r="Z22" i="201"/>
  <c r="AD21" i="201"/>
  <c r="Y21" i="201"/>
  <c r="T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AD20" i="201"/>
  <c r="Y20" i="201"/>
  <c r="T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AD19" i="201"/>
  <c r="Y19" i="201"/>
  <c r="T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AD18" i="201"/>
  <c r="Y18" i="201"/>
  <c r="T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AD17" i="201"/>
  <c r="Y17" i="201"/>
  <c r="T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AD16" i="201"/>
  <c r="Y16" i="201"/>
  <c r="T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AD15" i="201"/>
  <c r="Y15" i="201"/>
  <c r="T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AD14" i="201"/>
  <c r="Y14" i="201"/>
  <c r="T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AD13" i="201"/>
  <c r="Y13" i="201"/>
  <c r="T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AD12" i="201"/>
  <c r="Y12" i="201"/>
  <c r="T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AD11" i="201"/>
  <c r="Y11" i="201"/>
  <c r="T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AD10" i="201"/>
  <c r="Y10" i="201"/>
  <c r="T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AD9" i="201"/>
  <c r="Y9" i="201"/>
  <c r="T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AC8" i="201"/>
  <c r="AC22" i="201" s="1"/>
  <c r="AB8" i="201"/>
  <c r="AB22" i="201" s="1"/>
  <c r="X8" i="201"/>
  <c r="X22" i="201" s="1"/>
  <c r="W8" i="201"/>
  <c r="W22" i="201" s="1"/>
  <c r="V8" i="201"/>
  <c r="V22" i="201" s="1"/>
  <c r="U8" i="201"/>
  <c r="U22" i="201" s="1"/>
  <c r="S8" i="201"/>
  <c r="S22" i="201" s="1"/>
  <c r="R8" i="201"/>
  <c r="AD7" i="201"/>
  <c r="Y7" i="201"/>
  <c r="T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C21" i="199"/>
  <c r="CB21" i="199"/>
  <c r="CE20" i="199"/>
  <c r="BV20" i="199"/>
  <c r="N21" i="200" s="1"/>
  <c r="BQ20" i="199"/>
  <c r="BS20" i="199" s="1"/>
  <c r="BP20" i="199"/>
  <c r="BM20" i="199"/>
  <c r="BO20" i="199" s="1"/>
  <c r="BL20" i="199"/>
  <c r="BI20" i="199"/>
  <c r="BK20" i="199" s="1"/>
  <c r="BH20" i="199"/>
  <c r="BE20" i="199"/>
  <c r="BG20" i="199" s="1"/>
  <c r="BD20" i="199"/>
  <c r="BB20" i="199"/>
  <c r="AW20" i="199"/>
  <c r="AY20" i="199" s="1"/>
  <c r="AV20" i="199"/>
  <c r="AS20" i="199"/>
  <c r="AR20" i="199"/>
  <c r="AP20" i="199"/>
  <c r="AK20" i="199"/>
  <c r="AM20" i="199" s="1"/>
  <c r="AJ20" i="199"/>
  <c r="AG20" i="199"/>
  <c r="AF20" i="199"/>
  <c r="AD20" i="199"/>
  <c r="L21" i="200" s="1"/>
  <c r="Y20" i="199"/>
  <c r="X20" i="199"/>
  <c r="U20" i="199"/>
  <c r="W20" i="199" s="1"/>
  <c r="T20" i="199"/>
  <c r="Q20" i="199"/>
  <c r="S20" i="199" s="1"/>
  <c r="P20" i="199"/>
  <c r="M20" i="199"/>
  <c r="O20" i="199" s="1"/>
  <c r="L20" i="199"/>
  <c r="I20" i="199"/>
  <c r="K20" i="199" s="1"/>
  <c r="H20" i="199"/>
  <c r="E20" i="199"/>
  <c r="G20" i="199" s="1"/>
  <c r="D20" i="199"/>
  <c r="CE19" i="199"/>
  <c r="BV19" i="199"/>
  <c r="BQ19" i="199"/>
  <c r="BS19" i="199" s="1"/>
  <c r="BP19" i="199"/>
  <c r="BM19" i="199"/>
  <c r="BO19" i="199" s="1"/>
  <c r="BL19" i="199"/>
  <c r="BI19" i="199"/>
  <c r="BK19" i="199" s="1"/>
  <c r="BH19" i="199"/>
  <c r="BE19" i="199"/>
  <c r="BG19" i="199" s="1"/>
  <c r="BD19" i="199"/>
  <c r="BB19" i="199"/>
  <c r="AW19" i="199"/>
  <c r="AY19" i="199" s="1"/>
  <c r="AV19" i="199"/>
  <c r="AS19" i="199"/>
  <c r="AR19" i="199"/>
  <c r="AP19" i="199"/>
  <c r="AK19" i="199"/>
  <c r="AM19" i="199" s="1"/>
  <c r="AJ19" i="199"/>
  <c r="AG19" i="199"/>
  <c r="AI19" i="199" s="1"/>
  <c r="AF19" i="199"/>
  <c r="AD19" i="199"/>
  <c r="L20" i="200" s="1"/>
  <c r="Y19" i="199"/>
  <c r="AA19" i="199" s="1"/>
  <c r="X19" i="199"/>
  <c r="U19" i="199"/>
  <c r="T19" i="199"/>
  <c r="Q19" i="199"/>
  <c r="S19" i="199" s="1"/>
  <c r="P19" i="199"/>
  <c r="M19" i="199"/>
  <c r="O19" i="199" s="1"/>
  <c r="L19" i="199"/>
  <c r="I19" i="199"/>
  <c r="K19" i="199" s="1"/>
  <c r="H19" i="199"/>
  <c r="E19" i="199"/>
  <c r="G19" i="199" s="1"/>
  <c r="D19" i="199"/>
  <c r="CE18" i="199"/>
  <c r="BV18" i="199"/>
  <c r="BB18" i="199"/>
  <c r="AP18" i="199"/>
  <c r="AD18" i="199"/>
  <c r="L19" i="200" s="1"/>
  <c r="CE17" i="199"/>
  <c r="BV17" i="199"/>
  <c r="N18" i="200" s="1"/>
  <c r="BB17" i="199"/>
  <c r="AP17" i="199"/>
  <c r="AD17" i="199"/>
  <c r="L18" i="200" s="1"/>
  <c r="CE16" i="199"/>
  <c r="BV16" i="199"/>
  <c r="BB16" i="199"/>
  <c r="AP16" i="199"/>
  <c r="AD16" i="199"/>
  <c r="L17" i="200" s="1"/>
  <c r="CE15" i="199"/>
  <c r="BV15" i="199"/>
  <c r="N16" i="200" s="1"/>
  <c r="BB15" i="199"/>
  <c r="AP15" i="199"/>
  <c r="AD15" i="199"/>
  <c r="L16" i="200" s="1"/>
  <c r="CE14" i="199"/>
  <c r="BV14" i="199"/>
  <c r="BB14" i="199"/>
  <c r="AP14" i="199"/>
  <c r="AD14" i="199"/>
  <c r="L15" i="200" s="1"/>
  <c r="CE13" i="199"/>
  <c r="BV13" i="199"/>
  <c r="N14" i="200" s="1"/>
  <c r="BB13" i="199"/>
  <c r="AP13" i="199"/>
  <c r="AD13" i="199"/>
  <c r="L14" i="200" s="1"/>
  <c r="CE12" i="199"/>
  <c r="BV12" i="199"/>
  <c r="BB12" i="199"/>
  <c r="AP12" i="199"/>
  <c r="AD12" i="199"/>
  <c r="L13" i="200" s="1"/>
  <c r="CE11" i="199"/>
  <c r="BV11" i="199"/>
  <c r="BB11" i="199"/>
  <c r="AP11" i="199"/>
  <c r="AD11" i="199"/>
  <c r="L12" i="200" s="1"/>
  <c r="CE10" i="199"/>
  <c r="BV10" i="199"/>
  <c r="BB10" i="199"/>
  <c r="AP10" i="199"/>
  <c r="AD10" i="199"/>
  <c r="L11" i="200" s="1"/>
  <c r="CE9" i="199"/>
  <c r="BV9" i="199"/>
  <c r="N10" i="200" s="1"/>
  <c r="BB9" i="199"/>
  <c r="AP9" i="199"/>
  <c r="AD9" i="199"/>
  <c r="L10" i="200" s="1"/>
  <c r="CE8" i="199"/>
  <c r="BV8" i="199"/>
  <c r="BB8" i="199"/>
  <c r="AP8" i="199"/>
  <c r="AD8" i="199"/>
  <c r="L9" i="200" s="1"/>
  <c r="CD7" i="199"/>
  <c r="CD21" i="199" s="1"/>
  <c r="BR7" i="199"/>
  <c r="BR21" i="199" s="1"/>
  <c r="BN7" i="199"/>
  <c r="BN21" i="199" s="1"/>
  <c r="BJ7" i="199"/>
  <c r="BJ21" i="199" s="1"/>
  <c r="BF7" i="199"/>
  <c r="F8" i="200" s="1"/>
  <c r="AX7" i="199"/>
  <c r="AX21" i="199" s="1"/>
  <c r="AT7" i="199"/>
  <c r="I8" i="200" s="1"/>
  <c r="AL7" i="199"/>
  <c r="AL21" i="199" s="1"/>
  <c r="AH7" i="199"/>
  <c r="E8" i="200" s="1"/>
  <c r="Z7" i="199"/>
  <c r="Z21" i="199" s="1"/>
  <c r="V7" i="199"/>
  <c r="V21" i="199" s="1"/>
  <c r="R7" i="199"/>
  <c r="R21" i="199" s="1"/>
  <c r="N7" i="199"/>
  <c r="H8" i="200" s="1"/>
  <c r="J7" i="199"/>
  <c r="G8" i="200" s="1"/>
  <c r="F7" i="199"/>
  <c r="F21" i="199" s="1"/>
  <c r="CE6" i="199"/>
  <c r="BV6" i="199"/>
  <c r="N7" i="200" s="1"/>
  <c r="BB6" i="199"/>
  <c r="AP6" i="199"/>
  <c r="AD6" i="199"/>
  <c r="L7" i="200" s="1"/>
  <c r="BO20" i="198"/>
  <c r="BJ20" i="198"/>
  <c r="BR20" i="198" s="1"/>
  <c r="BE20" i="198"/>
  <c r="BG20" i="198" s="1"/>
  <c r="BD20" i="198"/>
  <c r="BA20" i="198"/>
  <c r="BC20" i="198" s="1"/>
  <c r="AZ20" i="198"/>
  <c r="AW20" i="198"/>
  <c r="AY20" i="198" s="1"/>
  <c r="AV20" i="198"/>
  <c r="AS20" i="198"/>
  <c r="AU20" i="198" s="1"/>
  <c r="AR20" i="198"/>
  <c r="AO20" i="198"/>
  <c r="AQ20" i="198" s="1"/>
  <c r="AN20" i="198"/>
  <c r="AK20" i="198"/>
  <c r="AM20" i="198" s="1"/>
  <c r="AJ20" i="198"/>
  <c r="AG20" i="198"/>
  <c r="AI20" i="198" s="1"/>
  <c r="AF20" i="198"/>
  <c r="AC20" i="198"/>
  <c r="AE20" i="198" s="1"/>
  <c r="AB20" i="198"/>
  <c r="Y20" i="198"/>
  <c r="AA20" i="198" s="1"/>
  <c r="X20" i="198"/>
  <c r="U20" i="198"/>
  <c r="W20" i="198" s="1"/>
  <c r="T20" i="198"/>
  <c r="Q20" i="198"/>
  <c r="S20" i="198" s="1"/>
  <c r="P20" i="198"/>
  <c r="M20" i="198"/>
  <c r="O20" i="198" s="1"/>
  <c r="L20" i="198"/>
  <c r="I20" i="198"/>
  <c r="K20" i="198" s="1"/>
  <c r="H20" i="198"/>
  <c r="E20" i="198"/>
  <c r="G20" i="198" s="1"/>
  <c r="D20" i="198"/>
  <c r="BO19" i="198"/>
  <c r="BJ19" i="198"/>
  <c r="BR19" i="198" s="1"/>
  <c r="BE19" i="198"/>
  <c r="BD19" i="198"/>
  <c r="BA19" i="198"/>
  <c r="BC19" i="198" s="1"/>
  <c r="AZ19" i="198"/>
  <c r="AW19" i="198"/>
  <c r="AY19" i="198" s="1"/>
  <c r="AV19" i="198"/>
  <c r="AS19" i="198"/>
  <c r="AU19" i="198" s="1"/>
  <c r="AR19" i="198"/>
  <c r="AO19" i="198"/>
  <c r="AQ19" i="198" s="1"/>
  <c r="AN19" i="198"/>
  <c r="AK19" i="198"/>
  <c r="AM19" i="198" s="1"/>
  <c r="AJ19" i="198"/>
  <c r="AG19" i="198"/>
  <c r="AI19" i="198" s="1"/>
  <c r="AF19" i="198"/>
  <c r="AC19" i="198"/>
  <c r="AE19" i="198" s="1"/>
  <c r="AB19" i="198"/>
  <c r="Y19" i="198"/>
  <c r="AA19" i="198" s="1"/>
  <c r="X19" i="198"/>
  <c r="U19" i="198"/>
  <c r="W19" i="198" s="1"/>
  <c r="T19" i="198"/>
  <c r="Q19" i="198"/>
  <c r="S19" i="198" s="1"/>
  <c r="P19" i="198"/>
  <c r="M19" i="198"/>
  <c r="O19" i="198" s="1"/>
  <c r="L19" i="198"/>
  <c r="I19" i="198"/>
  <c r="K19" i="198" s="1"/>
  <c r="H19" i="198"/>
  <c r="E19" i="198"/>
  <c r="G19" i="198" s="1"/>
  <c r="D19" i="198"/>
  <c r="BO18" i="198"/>
  <c r="BJ18" i="198"/>
  <c r="BR18" i="198" s="1"/>
  <c r="AJ18" i="198"/>
  <c r="BO17" i="198"/>
  <c r="BJ17" i="198"/>
  <c r="BR17" i="198" s="1"/>
  <c r="AJ17" i="198"/>
  <c r="BO16" i="198"/>
  <c r="BJ16" i="198"/>
  <c r="BR16" i="198" s="1"/>
  <c r="AJ16" i="198"/>
  <c r="BO15" i="198"/>
  <c r="BJ15" i="198"/>
  <c r="BR15" i="198" s="1"/>
  <c r="BE15" i="198"/>
  <c r="BG15" i="198" s="1"/>
  <c r="BD15" i="198"/>
  <c r="AJ15" i="198"/>
  <c r="AC15" i="198"/>
  <c r="AE15" i="198" s="1"/>
  <c r="AB15" i="198"/>
  <c r="U15" i="198"/>
  <c r="W15" i="198" s="1"/>
  <c r="T15" i="198"/>
  <c r="BO14" i="198"/>
  <c r="BJ14" i="198"/>
  <c r="BR14" i="198" s="1"/>
  <c r="AJ14" i="198"/>
  <c r="BO13" i="198"/>
  <c r="BJ13" i="198"/>
  <c r="BR13" i="198" s="1"/>
  <c r="AJ13" i="198"/>
  <c r="BO12" i="198"/>
  <c r="BJ12" i="198"/>
  <c r="BR12" i="198" s="1"/>
  <c r="AJ12" i="198"/>
  <c r="BO11" i="198"/>
  <c r="BJ11" i="198"/>
  <c r="BR11" i="198" s="1"/>
  <c r="AJ11" i="198"/>
  <c r="BO10" i="198"/>
  <c r="BJ10" i="198"/>
  <c r="BR10" i="198" s="1"/>
  <c r="AJ10" i="198"/>
  <c r="BO9" i="198"/>
  <c r="BJ9" i="198"/>
  <c r="BR9" i="198" s="1"/>
  <c r="AJ9" i="198"/>
  <c r="BO8" i="198"/>
  <c r="BJ8" i="198"/>
  <c r="BR8" i="198" s="1"/>
  <c r="AJ8" i="198"/>
  <c r="BN7" i="198"/>
  <c r="BN21" i="198" s="1"/>
  <c r="BM7" i="198"/>
  <c r="BM21" i="198" s="1"/>
  <c r="BL7" i="198"/>
  <c r="BL21" i="198" s="1"/>
  <c r="BF7" i="198"/>
  <c r="BB7" i="198"/>
  <c r="BB21" i="198" s="1"/>
  <c r="AX7" i="198"/>
  <c r="AX21" i="198" s="1"/>
  <c r="AT7" i="198"/>
  <c r="AT21" i="198" s="1"/>
  <c r="AP7" i="198"/>
  <c r="J8" i="201" s="1"/>
  <c r="AL7" i="198"/>
  <c r="P8" i="201" s="1"/>
  <c r="AJ7" i="198"/>
  <c r="AH7" i="198"/>
  <c r="I8" i="201" s="1"/>
  <c r="AD7" i="198"/>
  <c r="AD21" i="198" s="1"/>
  <c r="Z7" i="198"/>
  <c r="H8" i="201" s="1"/>
  <c r="V7" i="198"/>
  <c r="V21" i="198" s="1"/>
  <c r="R7" i="198"/>
  <c r="R21" i="198" s="1"/>
  <c r="N7" i="198"/>
  <c r="N21" i="198" s="1"/>
  <c r="J7" i="198"/>
  <c r="J21" i="198" s="1"/>
  <c r="F7" i="198"/>
  <c r="F21" i="198" s="1"/>
  <c r="BO6" i="198"/>
  <c r="BJ6" i="198"/>
  <c r="BR6" i="198" s="1"/>
  <c r="BE6" i="198"/>
  <c r="BG6" i="198" s="1"/>
  <c r="BD6" i="198"/>
  <c r="AK6" i="198"/>
  <c r="AM6" i="198" s="1"/>
  <c r="AJ6" i="198"/>
  <c r="AC6" i="198"/>
  <c r="AB6" i="198"/>
  <c r="U6" i="198"/>
  <c r="T6" i="198"/>
  <c r="BD18" i="198"/>
  <c r="AV18" i="198"/>
  <c r="H18" i="198"/>
  <c r="AB17" i="198"/>
  <c r="T17" i="198"/>
  <c r="AV17" i="198"/>
  <c r="AR17" i="198"/>
  <c r="X17" i="198"/>
  <c r="AN17" i="198"/>
  <c r="AF17" i="198"/>
  <c r="P17" i="198"/>
  <c r="H17" i="198"/>
  <c r="D17" i="198"/>
  <c r="BD16" i="198"/>
  <c r="AB16" i="198"/>
  <c r="T16" i="198"/>
  <c r="AZ16" i="198"/>
  <c r="AR16" i="198"/>
  <c r="AF16" i="198"/>
  <c r="P16" i="198"/>
  <c r="H16" i="198"/>
  <c r="D16" i="198"/>
  <c r="AV15" i="198"/>
  <c r="AR15" i="198"/>
  <c r="X15" i="198"/>
  <c r="AN15" i="198"/>
  <c r="AF15" i="198"/>
  <c r="P15" i="198"/>
  <c r="H15" i="198"/>
  <c r="D15" i="198"/>
  <c r="T14" i="198"/>
  <c r="AR14" i="198"/>
  <c r="X14" i="198"/>
  <c r="AN14" i="198"/>
  <c r="AF14" i="198"/>
  <c r="P14" i="198"/>
  <c r="L14" i="198"/>
  <c r="H14" i="198"/>
  <c r="D14" i="198"/>
  <c r="BD13" i="198"/>
  <c r="AB13" i="198"/>
  <c r="T13" i="198"/>
  <c r="AV13" i="198"/>
  <c r="AZ13" i="198"/>
  <c r="X13" i="198"/>
  <c r="AN13" i="198"/>
  <c r="AF13" i="198"/>
  <c r="P13" i="198"/>
  <c r="L13" i="198"/>
  <c r="H13" i="198"/>
  <c r="D13" i="198"/>
  <c r="AB12" i="198"/>
  <c r="T12" i="198"/>
  <c r="AZ12" i="198"/>
  <c r="AR12" i="198"/>
  <c r="X12" i="198"/>
  <c r="AN12" i="198"/>
  <c r="AF12" i="198"/>
  <c r="D12" i="198"/>
  <c r="BD11" i="198"/>
  <c r="AB11" i="198"/>
  <c r="T11" i="198"/>
  <c r="AR11" i="198"/>
  <c r="X11" i="198"/>
  <c r="AN11" i="198"/>
  <c r="P11" i="198"/>
  <c r="L11" i="198"/>
  <c r="D11" i="198"/>
  <c r="AB10" i="198"/>
  <c r="T10" i="198"/>
  <c r="AV10" i="198"/>
  <c r="AR10" i="198"/>
  <c r="X10" i="198"/>
  <c r="AN10" i="198"/>
  <c r="AF10" i="198"/>
  <c r="P10" i="198"/>
  <c r="L10" i="198"/>
  <c r="D10" i="198"/>
  <c r="AB9" i="198"/>
  <c r="AV9" i="198"/>
  <c r="AR9" i="198"/>
  <c r="X9" i="198"/>
  <c r="AN9" i="198"/>
  <c r="AF9" i="198"/>
  <c r="P9" i="198"/>
  <c r="L9" i="198"/>
  <c r="D9" i="198"/>
  <c r="BD8" i="198"/>
  <c r="AB8" i="198"/>
  <c r="T8" i="198"/>
  <c r="AV8" i="198"/>
  <c r="AZ8" i="198"/>
  <c r="H8" i="198"/>
  <c r="AV7" i="198"/>
  <c r="AZ7" i="198"/>
  <c r="P7" i="198"/>
  <c r="H7" i="198"/>
  <c r="D7" i="198"/>
  <c r="AZ6" i="198"/>
  <c r="X6" i="198"/>
  <c r="P6" i="198"/>
  <c r="L6" i="198"/>
  <c r="D6" i="198"/>
  <c r="X18" i="199"/>
  <c r="BH18" i="199"/>
  <c r="BD18" i="199"/>
  <c r="H18" i="199"/>
  <c r="D18" i="199"/>
  <c r="BP17" i="199"/>
  <c r="BL17" i="199"/>
  <c r="X17" i="199"/>
  <c r="BH17" i="199"/>
  <c r="P17" i="199"/>
  <c r="BD17" i="199"/>
  <c r="H17" i="199"/>
  <c r="D17" i="199"/>
  <c r="BP16" i="199"/>
  <c r="BL16" i="199"/>
  <c r="X16" i="199"/>
  <c r="BH16" i="199"/>
  <c r="P16" i="199"/>
  <c r="AV16" i="199"/>
  <c r="BD16" i="199"/>
  <c r="H16" i="199"/>
  <c r="BP15" i="199"/>
  <c r="T15" i="199"/>
  <c r="L15" i="199"/>
  <c r="AJ15" i="199"/>
  <c r="BP14" i="199"/>
  <c r="X14" i="199"/>
  <c r="T14" i="199"/>
  <c r="BH14" i="199"/>
  <c r="L14" i="199"/>
  <c r="H14" i="199"/>
  <c r="AJ14" i="199"/>
  <c r="D14" i="199"/>
  <c r="BL13" i="199"/>
  <c r="X13" i="199"/>
  <c r="BH13" i="199"/>
  <c r="P13" i="199"/>
  <c r="AV13" i="199"/>
  <c r="BD13" i="199"/>
  <c r="H13" i="199"/>
  <c r="BP12" i="199"/>
  <c r="T12" i="199"/>
  <c r="BH12" i="199"/>
  <c r="P12" i="199"/>
  <c r="AV12" i="199"/>
  <c r="BD12" i="199"/>
  <c r="H12" i="199"/>
  <c r="AJ12" i="199"/>
  <c r="D12" i="199"/>
  <c r="BP11" i="199"/>
  <c r="X11" i="199"/>
  <c r="T11" i="199"/>
  <c r="BH11" i="199"/>
  <c r="P11" i="199"/>
  <c r="AV11" i="199"/>
  <c r="L11" i="199"/>
  <c r="AJ11" i="199"/>
  <c r="BP10" i="199"/>
  <c r="BH10" i="199"/>
  <c r="P10" i="199"/>
  <c r="AV10" i="199"/>
  <c r="L10" i="199"/>
  <c r="BP9" i="199"/>
  <c r="T9" i="199"/>
  <c r="BH9" i="199"/>
  <c r="P9" i="199"/>
  <c r="AV9" i="199"/>
  <c r="L9" i="199"/>
  <c r="BP8" i="199"/>
  <c r="T8" i="199"/>
  <c r="BH8" i="199"/>
  <c r="P8" i="199"/>
  <c r="AV8" i="199"/>
  <c r="AJ8" i="199"/>
  <c r="BP7" i="199"/>
  <c r="X7" i="199"/>
  <c r="BH7" i="199"/>
  <c r="P7" i="199"/>
  <c r="AV7" i="199"/>
  <c r="BD7" i="199"/>
  <c r="H7" i="199"/>
  <c r="AJ7" i="199"/>
  <c r="X6" i="199"/>
  <c r="T6" i="199"/>
  <c r="AJ6" i="199"/>
  <c r="G14" i="184" l="1"/>
  <c r="BZ8" i="199"/>
  <c r="CH8" i="199" s="1"/>
  <c r="CJ8" i="199" s="1"/>
  <c r="BZ14" i="199"/>
  <c r="CH14" i="199" s="1"/>
  <c r="CJ14" i="199" s="1"/>
  <c r="BZ13" i="199"/>
  <c r="CH13" i="199" s="1"/>
  <c r="CJ13" i="199" s="1"/>
  <c r="BZ12" i="199"/>
  <c r="CH12" i="199" s="1"/>
  <c r="CJ12" i="199" s="1"/>
  <c r="G13" i="184"/>
  <c r="AK9" i="198"/>
  <c r="AM9" i="198" s="1"/>
  <c r="AK10" i="198"/>
  <c r="AM10" i="198" s="1"/>
  <c r="G7" i="184"/>
  <c r="BE9" i="198"/>
  <c r="BG9" i="198" s="1"/>
  <c r="BZ16" i="199"/>
  <c r="CH16" i="199" s="1"/>
  <c r="CJ16" i="199" s="1"/>
  <c r="M12" i="200"/>
  <c r="BZ11" i="199"/>
  <c r="CH11" i="199" s="1"/>
  <c r="CJ11" i="199" s="1"/>
  <c r="I22" i="201"/>
  <c r="BZ10" i="199"/>
  <c r="CH10" i="199" s="1"/>
  <c r="CJ10" i="199" s="1"/>
  <c r="M7" i="200"/>
  <c r="AK17" i="198"/>
  <c r="AM17" i="198" s="1"/>
  <c r="BZ19" i="199"/>
  <c r="CH19" i="199" s="1"/>
  <c r="CJ19" i="199" s="1"/>
  <c r="M20" i="200"/>
  <c r="AC20" i="199"/>
  <c r="AE20" i="199" s="1"/>
  <c r="M16" i="200"/>
  <c r="O16" i="200" s="1"/>
  <c r="AK14" i="198"/>
  <c r="AM14" i="198" s="1"/>
  <c r="AK13" i="198"/>
  <c r="AM13" i="198" s="1"/>
  <c r="AK18" i="198"/>
  <c r="AM18" i="198" s="1"/>
  <c r="T8" i="201"/>
  <c r="T22" i="201" s="1"/>
  <c r="G19" i="184"/>
  <c r="AB7" i="198"/>
  <c r="BE8" i="198"/>
  <c r="BG8" i="198" s="1"/>
  <c r="U18" i="198"/>
  <c r="W18" i="198" s="1"/>
  <c r="BZ6" i="199"/>
  <c r="CH6" i="199" s="1"/>
  <c r="CJ6" i="199" s="1"/>
  <c r="BZ18" i="199"/>
  <c r="CH18" i="199" s="1"/>
  <c r="CJ18" i="199" s="1"/>
  <c r="Q9" i="201"/>
  <c r="Q12" i="201"/>
  <c r="Q15" i="201"/>
  <c r="Q21" i="201"/>
  <c r="BZ9" i="199"/>
  <c r="CH9" i="199" s="1"/>
  <c r="CJ9" i="199" s="1"/>
  <c r="Q18" i="201"/>
  <c r="N9" i="200"/>
  <c r="M11" i="200"/>
  <c r="N13" i="200"/>
  <c r="M15" i="200"/>
  <c r="N17" i="200"/>
  <c r="M19" i="200"/>
  <c r="F8" i="184"/>
  <c r="F22" i="184" s="1"/>
  <c r="BD7" i="198"/>
  <c r="U9" i="198"/>
  <c r="W9" i="198" s="1"/>
  <c r="AO20" i="199"/>
  <c r="AQ20" i="199" s="1"/>
  <c r="Q13" i="201"/>
  <c r="Q19" i="201"/>
  <c r="N12" i="200"/>
  <c r="N20" i="200"/>
  <c r="Q10" i="201"/>
  <c r="Q16" i="201"/>
  <c r="O7" i="200"/>
  <c r="U7" i="198"/>
  <c r="W7" i="198" s="1"/>
  <c r="BE12" i="198"/>
  <c r="BG12" i="198" s="1"/>
  <c r="AK16" i="198"/>
  <c r="AM16" i="198" s="1"/>
  <c r="BZ17" i="199"/>
  <c r="CH17" i="199" s="1"/>
  <c r="CJ17" i="199" s="1"/>
  <c r="N11" i="200"/>
  <c r="N15" i="200"/>
  <c r="M17" i="200"/>
  <c r="N19" i="200"/>
  <c r="BZ15" i="199"/>
  <c r="CH15" i="199" s="1"/>
  <c r="CJ15" i="199" s="1"/>
  <c r="BZ20" i="199"/>
  <c r="CH20" i="199" s="1"/>
  <c r="CJ20" i="199" s="1"/>
  <c r="Q11" i="201"/>
  <c r="Q14" i="201"/>
  <c r="Q17" i="201"/>
  <c r="Q20" i="201"/>
  <c r="BE11" i="198"/>
  <c r="BG11" i="198" s="1"/>
  <c r="G21" i="184"/>
  <c r="AC17" i="198"/>
  <c r="AE17" i="198" s="1"/>
  <c r="BH19" i="198"/>
  <c r="BP19" i="198" s="1"/>
  <c r="BE17" i="198"/>
  <c r="BG17" i="198" s="1"/>
  <c r="BI19" i="198"/>
  <c r="BQ19" i="198" s="1"/>
  <c r="BH20" i="198"/>
  <c r="BP20" i="198" s="1"/>
  <c r="U11" i="198"/>
  <c r="W11" i="198" s="1"/>
  <c r="AC13" i="198"/>
  <c r="AE13" i="198" s="1"/>
  <c r="BI20" i="198"/>
  <c r="BQ20" i="198" s="1"/>
  <c r="AK11" i="198"/>
  <c r="AM11" i="198" s="1"/>
  <c r="AC16" i="198"/>
  <c r="AE16" i="198" s="1"/>
  <c r="U8" i="198"/>
  <c r="W8" i="198" s="1"/>
  <c r="AK12" i="198"/>
  <c r="AM12" i="198" s="1"/>
  <c r="AC14" i="198"/>
  <c r="AE14" i="198" s="1"/>
  <c r="BJ7" i="198"/>
  <c r="BR7" i="198" s="1"/>
  <c r="BR21" i="198" s="1"/>
  <c r="Z21" i="198"/>
  <c r="O8" i="201"/>
  <c r="O22" i="201" s="1"/>
  <c r="AC10" i="198"/>
  <c r="AE10" i="198" s="1"/>
  <c r="AK7" i="198"/>
  <c r="BE10" i="198"/>
  <c r="BG10" i="198" s="1"/>
  <c r="AC12" i="198"/>
  <c r="AE12" i="198" s="1"/>
  <c r="BE14" i="198"/>
  <c r="BG14" i="198" s="1"/>
  <c r="AP21" i="198"/>
  <c r="BE16" i="198"/>
  <c r="BG16" i="198" s="1"/>
  <c r="AC18" i="198"/>
  <c r="AE18" i="198" s="1"/>
  <c r="U16" i="198"/>
  <c r="W16" i="198" s="1"/>
  <c r="T18" i="198"/>
  <c r="AN19" i="199"/>
  <c r="P22" i="201"/>
  <c r="H22" i="201"/>
  <c r="M10" i="200"/>
  <c r="O10" i="200" s="1"/>
  <c r="M14" i="200"/>
  <c r="O14" i="200" s="1"/>
  <c r="M18" i="200"/>
  <c r="O18" i="200" s="1"/>
  <c r="J22" i="201"/>
  <c r="BK20" i="198"/>
  <c r="BS20" i="198" s="1"/>
  <c r="M9" i="200"/>
  <c r="M13" i="200"/>
  <c r="M21" i="200"/>
  <c r="O21" i="200" s="1"/>
  <c r="BE18" i="198"/>
  <c r="BG18" i="198" s="1"/>
  <c r="BD9" i="198"/>
  <c r="AA20" i="199"/>
  <c r="Q7" i="201"/>
  <c r="L8" i="201"/>
  <c r="L22" i="201" s="1"/>
  <c r="R22" i="201"/>
  <c r="G20" i="184"/>
  <c r="K8" i="201"/>
  <c r="K22" i="201" s="1"/>
  <c r="AC9" i="198"/>
  <c r="AE9" i="198" s="1"/>
  <c r="BD10" i="198"/>
  <c r="AB14" i="198"/>
  <c r="AH21" i="198"/>
  <c r="CE7" i="199"/>
  <c r="CE21" i="199" s="1"/>
  <c r="M8" i="201"/>
  <c r="M22" i="201" s="1"/>
  <c r="Y8" i="201"/>
  <c r="Y22" i="201" s="1"/>
  <c r="K8" i="184"/>
  <c r="G15" i="184"/>
  <c r="AE6" i="198"/>
  <c r="T7" i="198"/>
  <c r="BO7" i="198"/>
  <c r="BO21" i="198" s="1"/>
  <c r="AB18" i="198"/>
  <c r="AL21" i="198"/>
  <c r="N8" i="201"/>
  <c r="N22" i="201" s="1"/>
  <c r="G10" i="184"/>
  <c r="AC8" i="198"/>
  <c r="AE8" i="198" s="1"/>
  <c r="AI20" i="199"/>
  <c r="D8" i="201"/>
  <c r="AD8" i="201"/>
  <c r="AD22" i="201" s="1"/>
  <c r="O8" i="184"/>
  <c r="G12" i="184"/>
  <c r="BD12" i="198"/>
  <c r="T9" i="198"/>
  <c r="BD14" i="198"/>
  <c r="BD17" i="198"/>
  <c r="BG19" i="198"/>
  <c r="BK19" i="198" s="1"/>
  <c r="BS19" i="198" s="1"/>
  <c r="BU19" i="199"/>
  <c r="BW19" i="199" s="1"/>
  <c r="E8" i="201"/>
  <c r="E22" i="201" s="1"/>
  <c r="O22" i="184"/>
  <c r="AC11" i="198"/>
  <c r="AE11" i="198" s="1"/>
  <c r="U12" i="198"/>
  <c r="W12" i="198" s="1"/>
  <c r="F8" i="201"/>
  <c r="F22" i="201" s="1"/>
  <c r="BF21" i="198"/>
  <c r="G8" i="201"/>
  <c r="G22" i="201" s="1"/>
  <c r="G9" i="184"/>
  <c r="U17" i="198"/>
  <c r="W17" i="198" s="1"/>
  <c r="BU20" i="199"/>
  <c r="BW20" i="199" s="1"/>
  <c r="G16" i="184"/>
  <c r="G11" i="184"/>
  <c r="G18" i="184"/>
  <c r="AK15" i="198"/>
  <c r="AM15" i="198" s="1"/>
  <c r="AJ21" i="198"/>
  <c r="H22" i="184"/>
  <c r="D22" i="184"/>
  <c r="I22" i="184"/>
  <c r="K22" i="184" s="1"/>
  <c r="K7" i="184"/>
  <c r="E22" i="184"/>
  <c r="W6" i="198"/>
  <c r="AC19" i="199"/>
  <c r="AE19" i="199" s="1"/>
  <c r="AZ19" i="199"/>
  <c r="AN20" i="199"/>
  <c r="AZ20" i="199"/>
  <c r="AB19" i="199"/>
  <c r="BA19" i="199"/>
  <c r="BC19" i="199" s="1"/>
  <c r="BT19" i="199"/>
  <c r="AB20" i="199"/>
  <c r="BA20" i="199"/>
  <c r="BC20" i="199" s="1"/>
  <c r="BT20" i="199"/>
  <c r="J21" i="199"/>
  <c r="BF21" i="199"/>
  <c r="BB7" i="199"/>
  <c r="BB21" i="199" s="1"/>
  <c r="AO19" i="199"/>
  <c r="AQ19" i="199" s="1"/>
  <c r="J8" i="200"/>
  <c r="AP7" i="199"/>
  <c r="AP21" i="199" s="1"/>
  <c r="BV7" i="199"/>
  <c r="W19" i="199"/>
  <c r="AU19" i="199"/>
  <c r="AU20" i="199"/>
  <c r="N21" i="199"/>
  <c r="AT21" i="199"/>
  <c r="K8" i="200"/>
  <c r="AD7" i="199"/>
  <c r="AH21" i="199"/>
  <c r="D8" i="200"/>
  <c r="AW10" i="198"/>
  <c r="AY10" i="198" s="1"/>
  <c r="AG12" i="198"/>
  <c r="AI12" i="198" s="1"/>
  <c r="AO12" i="198"/>
  <c r="AQ12" i="198" s="1"/>
  <c r="Y12" i="198"/>
  <c r="AA12" i="198" s="1"/>
  <c r="AS12" i="198"/>
  <c r="AU12" i="198" s="1"/>
  <c r="E13" i="198"/>
  <c r="G13" i="198" s="1"/>
  <c r="M10" i="199"/>
  <c r="O10" i="199" s="1"/>
  <c r="AR12" i="199"/>
  <c r="AZ12" i="199" s="1"/>
  <c r="BQ11" i="199"/>
  <c r="BS11" i="199" s="1"/>
  <c r="E14" i="198"/>
  <c r="G14" i="198" s="1"/>
  <c r="M11" i="199"/>
  <c r="O11" i="199" s="1"/>
  <c r="M15" i="199"/>
  <c r="O15" i="199" s="1"/>
  <c r="E7" i="198"/>
  <c r="G7" i="198" s="1"/>
  <c r="AG15" i="198"/>
  <c r="AI15" i="198" s="1"/>
  <c r="BQ8" i="199"/>
  <c r="BS8" i="199" s="1"/>
  <c r="AR10" i="199"/>
  <c r="AZ10" i="199" s="1"/>
  <c r="BI11" i="199"/>
  <c r="BK11" i="199" s="1"/>
  <c r="M9" i="198"/>
  <c r="O9" i="198" s="1"/>
  <c r="AF15" i="199"/>
  <c r="AN15" i="199" s="1"/>
  <c r="BI18" i="199"/>
  <c r="BK18" i="199" s="1"/>
  <c r="U11" i="199"/>
  <c r="W11" i="199" s="1"/>
  <c r="M14" i="199"/>
  <c r="O14" i="199" s="1"/>
  <c r="AR14" i="199"/>
  <c r="BE18" i="199"/>
  <c r="BG18" i="199" s="1"/>
  <c r="Q8" i="199"/>
  <c r="S8" i="199" s="1"/>
  <c r="Q10" i="199"/>
  <c r="S10" i="199" s="1"/>
  <c r="AR11" i="199"/>
  <c r="AZ11" i="199" s="1"/>
  <c r="AF12" i="199"/>
  <c r="AN12" i="199" s="1"/>
  <c r="I12" i="199"/>
  <c r="K12" i="199" s="1"/>
  <c r="AR13" i="199"/>
  <c r="AZ13" i="199" s="1"/>
  <c r="AF14" i="199"/>
  <c r="AN14" i="199" s="1"/>
  <c r="I18" i="199"/>
  <c r="K18" i="199" s="1"/>
  <c r="AW8" i="198"/>
  <c r="AY8" i="198" s="1"/>
  <c r="M11" i="198"/>
  <c r="O11" i="198" s="1"/>
  <c r="AO14" i="198"/>
  <c r="AQ14" i="198" s="1"/>
  <c r="AO17" i="198"/>
  <c r="AQ17" i="198" s="1"/>
  <c r="AS17" i="198"/>
  <c r="AU17" i="198" s="1"/>
  <c r="BI8" i="199"/>
  <c r="BK8" i="199" s="1"/>
  <c r="M9" i="199"/>
  <c r="O9" i="199" s="1"/>
  <c r="AO6" i="198"/>
  <c r="AF6" i="199"/>
  <c r="M8" i="199"/>
  <c r="O8" i="199" s="1"/>
  <c r="AR9" i="199"/>
  <c r="AZ9" i="199" s="1"/>
  <c r="AF11" i="199"/>
  <c r="AN11" i="199" s="1"/>
  <c r="BI12" i="199"/>
  <c r="BK12" i="199" s="1"/>
  <c r="BI13" i="199"/>
  <c r="BK13" i="199" s="1"/>
  <c r="AK14" i="199"/>
  <c r="AM14" i="199" s="1"/>
  <c r="BM15" i="199"/>
  <c r="BO15" i="199" s="1"/>
  <c r="Y14" i="198"/>
  <c r="AA14" i="198" s="1"/>
  <c r="AS14" i="198"/>
  <c r="AU14" i="198" s="1"/>
  <c r="AS16" i="198"/>
  <c r="AU16" i="198" s="1"/>
  <c r="AG17" i="198"/>
  <c r="AI17" i="198" s="1"/>
  <c r="Y17" i="198"/>
  <c r="AA17" i="198" s="1"/>
  <c r="BM9" i="199"/>
  <c r="BO9" i="199" s="1"/>
  <c r="X12" i="199"/>
  <c r="AB12" i="199" s="1"/>
  <c r="D18" i="198"/>
  <c r="D21" i="198" s="1"/>
  <c r="E18" i="198"/>
  <c r="G18" i="198" s="1"/>
  <c r="U13" i="199"/>
  <c r="W13" i="199" s="1"/>
  <c r="P18" i="199"/>
  <c r="Q18" i="199"/>
  <c r="S18" i="199" s="1"/>
  <c r="BL18" i="199"/>
  <c r="L8" i="198"/>
  <c r="M8" i="198"/>
  <c r="O8" i="198" s="1"/>
  <c r="L12" i="198"/>
  <c r="M12" i="198"/>
  <c r="O12" i="198" s="1"/>
  <c r="D7" i="199"/>
  <c r="AJ10" i="199"/>
  <c r="AF10" i="199"/>
  <c r="P14" i="199"/>
  <c r="AZ14" i="198"/>
  <c r="P18" i="198"/>
  <c r="P21" i="198" s="1"/>
  <c r="AZ18" i="198"/>
  <c r="AJ9" i="199"/>
  <c r="AF9" i="199"/>
  <c r="AV14" i="199"/>
  <c r="AW14" i="199"/>
  <c r="AY14" i="199" s="1"/>
  <c r="T7" i="199"/>
  <c r="AB7" i="199" s="1"/>
  <c r="T10" i="199"/>
  <c r="AV18" i="199"/>
  <c r="AW18" i="199"/>
  <c r="AY18" i="199" s="1"/>
  <c r="AF6" i="198"/>
  <c r="AG11" i="198"/>
  <c r="AI11" i="198" s="1"/>
  <c r="AF11" i="198"/>
  <c r="AW11" i="198"/>
  <c r="AY11" i="198" s="1"/>
  <c r="AV11" i="198"/>
  <c r="Q11" i="199"/>
  <c r="S11" i="199" s="1"/>
  <c r="BE13" i="199"/>
  <c r="BG13" i="199" s="1"/>
  <c r="AW9" i="198"/>
  <c r="AY9" i="198" s="1"/>
  <c r="M10" i="198"/>
  <c r="O10" i="198" s="1"/>
  <c r="AW15" i="198"/>
  <c r="AY15" i="198" s="1"/>
  <c r="E17" i="198"/>
  <c r="G17" i="198" s="1"/>
  <c r="AW17" i="198"/>
  <c r="AY17" i="198" s="1"/>
  <c r="I13" i="199"/>
  <c r="K13" i="199" s="1"/>
  <c r="U14" i="199"/>
  <c r="W14" i="199" s="1"/>
  <c r="E15" i="198"/>
  <c r="G15" i="198" s="1"/>
  <c r="Y15" i="198"/>
  <c r="AA15" i="198" s="1"/>
  <c r="E16" i="198"/>
  <c r="G16" i="198" s="1"/>
  <c r="BA18" i="198"/>
  <c r="AN16" i="198"/>
  <c r="E12" i="199"/>
  <c r="G12" i="199" s="1"/>
  <c r="Q13" i="199"/>
  <c r="S13" i="199" s="1"/>
  <c r="AO15" i="198"/>
  <c r="AQ15" i="198" s="1"/>
  <c r="P6" i="199"/>
  <c r="BD9" i="199"/>
  <c r="BE9" i="199"/>
  <c r="BG9" i="199" s="1"/>
  <c r="H6" i="199"/>
  <c r="H21" i="199" s="1"/>
  <c r="AV6" i="199"/>
  <c r="D6" i="199"/>
  <c r="BL6" i="199"/>
  <c r="L7" i="199"/>
  <c r="BD6" i="199"/>
  <c r="BD21" i="199" s="1"/>
  <c r="BH6" i="199"/>
  <c r="BH21" i="199" s="1"/>
  <c r="BP6" i="199"/>
  <c r="BL8" i="199"/>
  <c r="BT8" i="199" s="1"/>
  <c r="D11" i="199"/>
  <c r="BL12" i="199"/>
  <c r="BT12" i="199" s="1"/>
  <c r="L13" i="199"/>
  <c r="M13" i="199"/>
  <c r="O13" i="199" s="1"/>
  <c r="D8" i="199"/>
  <c r="BD10" i="199"/>
  <c r="BE10" i="199"/>
  <c r="BG10" i="199" s="1"/>
  <c r="AJ13" i="199"/>
  <c r="T13" i="199"/>
  <c r="AB13" i="199" s="1"/>
  <c r="BI14" i="199"/>
  <c r="BK14" i="199" s="1"/>
  <c r="L6" i="199"/>
  <c r="BD8" i="199"/>
  <c r="BE8" i="199"/>
  <c r="BG8" i="199" s="1"/>
  <c r="L8" i="199"/>
  <c r="X8" i="199"/>
  <c r="AB8" i="199" s="1"/>
  <c r="D9" i="199"/>
  <c r="BI9" i="199"/>
  <c r="BK9" i="199" s="1"/>
  <c r="X9" i="199"/>
  <c r="AB9" i="199" s="1"/>
  <c r="H10" i="199"/>
  <c r="I10" i="199"/>
  <c r="K10" i="199" s="1"/>
  <c r="BL10" i="199"/>
  <c r="BT10" i="199" s="1"/>
  <c r="BD11" i="199"/>
  <c r="BE11" i="199"/>
  <c r="BG11" i="199" s="1"/>
  <c r="BL11" i="199"/>
  <c r="BT11" i="199" s="1"/>
  <c r="Q12" i="199"/>
  <c r="S12" i="199" s="1"/>
  <c r="D13" i="199"/>
  <c r="P15" i="199"/>
  <c r="Q15" i="199"/>
  <c r="S15" i="199" s="1"/>
  <c r="AJ16" i="199"/>
  <c r="AV17" i="199"/>
  <c r="L12" i="199"/>
  <c r="H9" i="199"/>
  <c r="I9" i="199"/>
  <c r="K9" i="199" s="1"/>
  <c r="BL9" i="199"/>
  <c r="BT9" i="199" s="1"/>
  <c r="D15" i="199"/>
  <c r="BH15" i="199"/>
  <c r="BI15" i="199"/>
  <c r="BK15" i="199" s="1"/>
  <c r="X15" i="199"/>
  <c r="AB15" i="199" s="1"/>
  <c r="AJ17" i="199"/>
  <c r="AJ18" i="199"/>
  <c r="T18" i="199"/>
  <c r="AB18" i="199" s="1"/>
  <c r="BL7" i="199"/>
  <c r="BT7" i="199" s="1"/>
  <c r="H8" i="199"/>
  <c r="I8" i="199"/>
  <c r="K8" i="199" s="1"/>
  <c r="Q9" i="199"/>
  <c r="S9" i="199" s="1"/>
  <c r="D10" i="199"/>
  <c r="BI10" i="199"/>
  <c r="BK10" i="199" s="1"/>
  <c r="X10" i="199"/>
  <c r="H11" i="199"/>
  <c r="I11" i="199"/>
  <c r="K11" i="199" s="1"/>
  <c r="BE12" i="199"/>
  <c r="BG12" i="199" s="1"/>
  <c r="M12" i="199"/>
  <c r="O12" i="199" s="1"/>
  <c r="BP13" i="199"/>
  <c r="BT13" i="199" s="1"/>
  <c r="BD14" i="199"/>
  <c r="BE14" i="199"/>
  <c r="BG14" i="199" s="1"/>
  <c r="BL14" i="199"/>
  <c r="BT14" i="199" s="1"/>
  <c r="BD15" i="199"/>
  <c r="BE15" i="199"/>
  <c r="BG15" i="199" s="1"/>
  <c r="D16" i="199"/>
  <c r="T16" i="199"/>
  <c r="AB16" i="199" s="1"/>
  <c r="BP18" i="199"/>
  <c r="H15" i="199"/>
  <c r="I15" i="199"/>
  <c r="K15" i="199" s="1"/>
  <c r="AV15" i="199"/>
  <c r="BL15" i="199"/>
  <c r="BT15" i="199" s="1"/>
  <c r="L16" i="199"/>
  <c r="M16" i="199"/>
  <c r="O16" i="199" s="1"/>
  <c r="Q16" i="199"/>
  <c r="S16" i="199" s="1"/>
  <c r="BI16" i="199"/>
  <c r="BK16" i="199" s="1"/>
  <c r="L17" i="199"/>
  <c r="Q17" i="199"/>
  <c r="S17" i="199" s="1"/>
  <c r="BI17" i="199"/>
  <c r="BK17" i="199" s="1"/>
  <c r="T17" i="199"/>
  <c r="AB17" i="199" s="1"/>
  <c r="L18" i="199"/>
  <c r="M18" i="199"/>
  <c r="O18" i="199" s="1"/>
  <c r="X21" i="199"/>
  <c r="AB6" i="199"/>
  <c r="AB11" i="199"/>
  <c r="AB14" i="199"/>
  <c r="BT16" i="199"/>
  <c r="BT17" i="199"/>
  <c r="AV6" i="198"/>
  <c r="AV21" i="198" s="1"/>
  <c r="L7" i="198"/>
  <c r="AN7" i="198"/>
  <c r="P8" i="198"/>
  <c r="AR8" i="198"/>
  <c r="AZ9" i="198"/>
  <c r="AZ11" i="198"/>
  <c r="AR13" i="198"/>
  <c r="BH13" i="198" s="1"/>
  <c r="BP13" i="198" s="1"/>
  <c r="L18" i="198"/>
  <c r="X18" i="198"/>
  <c r="Y18" i="198"/>
  <c r="AA18" i="198" s="1"/>
  <c r="AF7" i="198"/>
  <c r="AG7" i="198"/>
  <c r="AI7" i="198" s="1"/>
  <c r="X8" i="198"/>
  <c r="Y8" i="198"/>
  <c r="AA8" i="198" s="1"/>
  <c r="H9" i="198"/>
  <c r="H11" i="198"/>
  <c r="AV12" i="198"/>
  <c r="Y13" i="198"/>
  <c r="AA13" i="198" s="1"/>
  <c r="AV14" i="198"/>
  <c r="AZ15" i="198"/>
  <c r="AV16" i="198"/>
  <c r="AN18" i="198"/>
  <c r="AO18" i="198"/>
  <c r="AQ18" i="198" s="1"/>
  <c r="H6" i="198"/>
  <c r="H21" i="198" s="1"/>
  <c r="AR7" i="198"/>
  <c r="D8" i="198"/>
  <c r="AN8" i="198"/>
  <c r="AO8" i="198"/>
  <c r="AQ8" i="198" s="1"/>
  <c r="Y9" i="198"/>
  <c r="AA9" i="198" s="1"/>
  <c r="AZ10" i="198"/>
  <c r="AZ17" i="198"/>
  <c r="AF18" i="198"/>
  <c r="AG18" i="198"/>
  <c r="AI18" i="198" s="1"/>
  <c r="AN6" i="198"/>
  <c r="AR6" i="198"/>
  <c r="X7" i="198"/>
  <c r="AF8" i="198"/>
  <c r="AG8" i="198"/>
  <c r="AI8" i="198" s="1"/>
  <c r="AO9" i="198"/>
  <c r="AQ9" i="198" s="1"/>
  <c r="H10" i="198"/>
  <c r="H12" i="198"/>
  <c r="P12" i="198"/>
  <c r="L15" i="198"/>
  <c r="L16" i="198"/>
  <c r="X16" i="198"/>
  <c r="L17" i="198"/>
  <c r="AR18" i="198"/>
  <c r="AG9" i="198"/>
  <c r="AI9" i="198" s="1"/>
  <c r="AG10" i="198"/>
  <c r="AI10" i="198" s="1"/>
  <c r="AO10" i="198"/>
  <c r="AQ10" i="198" s="1"/>
  <c r="Y10" i="198"/>
  <c r="AA10" i="198" s="1"/>
  <c r="AO11" i="198"/>
  <c r="AQ11" i="198" s="1"/>
  <c r="Y11" i="198"/>
  <c r="AA11" i="198" s="1"/>
  <c r="AG13" i="198"/>
  <c r="AI13" i="198" s="1"/>
  <c r="I14" i="199" l="1"/>
  <c r="K14" i="199" s="1"/>
  <c r="AG14" i="198"/>
  <c r="AI14" i="198" s="1"/>
  <c r="AO16" i="198"/>
  <c r="AQ16" i="198" s="1"/>
  <c r="M17" i="199"/>
  <c r="O17" i="199" s="1"/>
  <c r="O17" i="200"/>
  <c r="O9" i="200"/>
  <c r="O12" i="200"/>
  <c r="BJ21" i="198"/>
  <c r="O20" i="200"/>
  <c r="G8" i="184"/>
  <c r="AB21" i="198"/>
  <c r="BD21" i="198"/>
  <c r="O11" i="200"/>
  <c r="G22" i="184"/>
  <c r="BX20" i="199"/>
  <c r="CF20" i="199" s="1"/>
  <c r="O13" i="200"/>
  <c r="BY20" i="199"/>
  <c r="CG20" i="199" s="1"/>
  <c r="CI20" i="199" s="1"/>
  <c r="BE7" i="198"/>
  <c r="BG7" i="198" s="1"/>
  <c r="BG21" i="198" s="1"/>
  <c r="O19" i="200"/>
  <c r="O15" i="200"/>
  <c r="U13" i="198"/>
  <c r="W13" i="198" s="1"/>
  <c r="I16" i="199"/>
  <c r="K16" i="199" s="1"/>
  <c r="BE17" i="199"/>
  <c r="BG17" i="199" s="1"/>
  <c r="BQ9" i="199"/>
  <c r="BU9" i="199" s="1"/>
  <c r="Q13" i="198"/>
  <c r="S13" i="198" s="1"/>
  <c r="Q17" i="198"/>
  <c r="S17" i="198" s="1"/>
  <c r="AW7" i="198"/>
  <c r="AY7" i="198" s="1"/>
  <c r="Y7" i="198"/>
  <c r="AA7" i="198" s="1"/>
  <c r="AO7" i="198"/>
  <c r="AQ7" i="198" s="1"/>
  <c r="AG16" i="198"/>
  <c r="AI16" i="198" s="1"/>
  <c r="I7" i="198"/>
  <c r="K7" i="198" s="1"/>
  <c r="T21" i="198"/>
  <c r="BE13" i="198"/>
  <c r="BG13" i="198" s="1"/>
  <c r="AK8" i="198"/>
  <c r="AM8" i="198" s="1"/>
  <c r="M7" i="199"/>
  <c r="O7" i="199" s="1"/>
  <c r="Q7" i="199"/>
  <c r="S7" i="199" s="1"/>
  <c r="BI7" i="199"/>
  <c r="BK7" i="199" s="1"/>
  <c r="AR7" i="199"/>
  <c r="AZ7" i="199" s="1"/>
  <c r="I7" i="199"/>
  <c r="K7" i="199" s="1"/>
  <c r="BE7" i="199"/>
  <c r="BG7" i="199" s="1"/>
  <c r="BX19" i="199"/>
  <c r="CF19" i="199" s="1"/>
  <c r="AC7" i="198"/>
  <c r="BY19" i="199"/>
  <c r="CA19" i="199" s="1"/>
  <c r="Q8" i="201"/>
  <c r="Q22" i="201" s="1"/>
  <c r="W21" i="198"/>
  <c r="U14" i="198"/>
  <c r="W14" i="198" s="1"/>
  <c r="U21" i="198"/>
  <c r="U10" i="198"/>
  <c r="W10" i="198" s="1"/>
  <c r="D22" i="201"/>
  <c r="Q14" i="198"/>
  <c r="S14" i="198" s="1"/>
  <c r="Q14" i="199"/>
  <c r="S14" i="199" s="1"/>
  <c r="AK21" i="198"/>
  <c r="AM7" i="198"/>
  <c r="AM21" i="198" s="1"/>
  <c r="I17" i="199"/>
  <c r="K17" i="199" s="1"/>
  <c r="Y18" i="199"/>
  <c r="AA18" i="199" s="1"/>
  <c r="Y17" i="199"/>
  <c r="AA17" i="199" s="1"/>
  <c r="BA10" i="198"/>
  <c r="BC10" i="198" s="1"/>
  <c r="BT18" i="199"/>
  <c r="I13" i="198"/>
  <c r="K13" i="198" s="1"/>
  <c r="Y11" i="199"/>
  <c r="AC11" i="199" s="1"/>
  <c r="AE11" i="199" s="1"/>
  <c r="L8" i="200"/>
  <c r="M8" i="200" s="1"/>
  <c r="AD21" i="199"/>
  <c r="N8" i="200"/>
  <c r="BZ7" i="199"/>
  <c r="BV21" i="199"/>
  <c r="BM10" i="199"/>
  <c r="BO10" i="199" s="1"/>
  <c r="I14" i="198"/>
  <c r="K14" i="198" s="1"/>
  <c r="BM16" i="199"/>
  <c r="BO16" i="199" s="1"/>
  <c r="BA13" i="198"/>
  <c r="BC13" i="198" s="1"/>
  <c r="E16" i="199"/>
  <c r="G16" i="199" s="1"/>
  <c r="Q7" i="198"/>
  <c r="S7" i="198" s="1"/>
  <c r="E14" i="199"/>
  <c r="G14" i="199" s="1"/>
  <c r="AB10" i="199"/>
  <c r="BX10" i="199" s="1"/>
  <c r="CF10" i="199" s="1"/>
  <c r="AJ21" i="199"/>
  <c r="BH18" i="198"/>
  <c r="BP18" i="198" s="1"/>
  <c r="AZ14" i="199"/>
  <c r="L21" i="198"/>
  <c r="X21" i="198"/>
  <c r="AF8" i="199"/>
  <c r="AN8" i="199" s="1"/>
  <c r="U7" i="199"/>
  <c r="W7" i="199" s="1"/>
  <c r="AN9" i="199"/>
  <c r="D21" i="199"/>
  <c r="BX14" i="199"/>
  <c r="CF14" i="199" s="1"/>
  <c r="BH14" i="198"/>
  <c r="BP14" i="198" s="1"/>
  <c r="AN10" i="199"/>
  <c r="AV21" i="199"/>
  <c r="BH7" i="198"/>
  <c r="BP7" i="198" s="1"/>
  <c r="BH16" i="198"/>
  <c r="BP16" i="198" s="1"/>
  <c r="BH8" i="198"/>
  <c r="BP8" i="198" s="1"/>
  <c r="BQ15" i="199"/>
  <c r="BU15" i="199" s="1"/>
  <c r="U17" i="199"/>
  <c r="W17" i="199" s="1"/>
  <c r="BH17" i="198"/>
  <c r="BP17" i="198" s="1"/>
  <c r="AF21" i="198"/>
  <c r="BL21" i="199"/>
  <c r="BX11" i="199"/>
  <c r="CF11" i="199" s="1"/>
  <c r="P21" i="199"/>
  <c r="AR18" i="199"/>
  <c r="AZ18" i="199" s="1"/>
  <c r="AK18" i="199"/>
  <c r="AM18" i="199" s="1"/>
  <c r="Y10" i="199"/>
  <c r="AW7" i="199"/>
  <c r="AY7" i="199" s="1"/>
  <c r="AQ6" i="198"/>
  <c r="AW12" i="199"/>
  <c r="AY12" i="199" s="1"/>
  <c r="AR17" i="199"/>
  <c r="AZ17" i="199" s="1"/>
  <c r="AF16" i="199"/>
  <c r="AN16" i="199" s="1"/>
  <c r="E13" i="199"/>
  <c r="G13" i="199" s="1"/>
  <c r="AK11" i="199"/>
  <c r="AM11" i="199" s="1"/>
  <c r="Y9" i="199"/>
  <c r="AR8" i="199"/>
  <c r="AZ8" i="199" s="1"/>
  <c r="AW13" i="199"/>
  <c r="AY13" i="199" s="1"/>
  <c r="BE6" i="199"/>
  <c r="Y6" i="199"/>
  <c r="E11" i="198"/>
  <c r="G11" i="198" s="1"/>
  <c r="AS9" i="198"/>
  <c r="AU9" i="198" s="1"/>
  <c r="BA11" i="198"/>
  <c r="BH10" i="198"/>
  <c r="BP10" i="198" s="1"/>
  <c r="AS7" i="198"/>
  <c r="AU7" i="198" s="1"/>
  <c r="AG6" i="198"/>
  <c r="BQ17" i="199"/>
  <c r="E10" i="199"/>
  <c r="G10" i="199" s="1"/>
  <c r="U12" i="199"/>
  <c r="W12" i="199" s="1"/>
  <c r="U9" i="199"/>
  <c r="W9" i="199" s="1"/>
  <c r="Y16" i="199"/>
  <c r="E9" i="199"/>
  <c r="G9" i="199" s="1"/>
  <c r="Y13" i="199"/>
  <c r="M16" i="198"/>
  <c r="O16" i="198" s="1"/>
  <c r="Q12" i="198"/>
  <c r="S12" i="198" s="1"/>
  <c r="Q6" i="198"/>
  <c r="I18" i="198"/>
  <c r="K18" i="198" s="1"/>
  <c r="Y6" i="198"/>
  <c r="BA7" i="198"/>
  <c r="AK17" i="199"/>
  <c r="AM17" i="199" s="1"/>
  <c r="AW16" i="199"/>
  <c r="AY16" i="199" s="1"/>
  <c r="AK15" i="199"/>
  <c r="AM15" i="199" s="1"/>
  <c r="BM18" i="199"/>
  <c r="BO18" i="199" s="1"/>
  <c r="BM13" i="199"/>
  <c r="BO13" i="199" s="1"/>
  <c r="AK8" i="199"/>
  <c r="AM8" i="199" s="1"/>
  <c r="U8" i="199"/>
  <c r="W8" i="199" s="1"/>
  <c r="AW6" i="199"/>
  <c r="Q16" i="198"/>
  <c r="S16" i="198" s="1"/>
  <c r="AS11" i="198"/>
  <c r="AU11" i="198" s="1"/>
  <c r="E9" i="198"/>
  <c r="G9" i="198" s="1"/>
  <c r="M17" i="198"/>
  <c r="O17" i="198" s="1"/>
  <c r="BA9" i="198"/>
  <c r="I6" i="198"/>
  <c r="AW16" i="198"/>
  <c r="AY16" i="198" s="1"/>
  <c r="M18" i="198"/>
  <c r="O18" i="198" s="1"/>
  <c r="BX9" i="199"/>
  <c r="CF9" i="199" s="1"/>
  <c r="BM17" i="199"/>
  <c r="BO17" i="199" s="1"/>
  <c r="BQ18" i="199"/>
  <c r="Y12" i="199"/>
  <c r="E18" i="199"/>
  <c r="G18" i="199" s="1"/>
  <c r="AK16" i="199"/>
  <c r="AM16" i="199" s="1"/>
  <c r="AF13" i="199"/>
  <c r="AN13" i="199" s="1"/>
  <c r="AK10" i="199"/>
  <c r="AM10" i="199" s="1"/>
  <c r="E8" i="199"/>
  <c r="G8" i="199" s="1"/>
  <c r="BM8" i="199"/>
  <c r="BP21" i="199"/>
  <c r="BT6" i="199"/>
  <c r="AK9" i="199"/>
  <c r="AM9" i="199" s="1"/>
  <c r="M6" i="199"/>
  <c r="I16" i="198"/>
  <c r="K16" i="198" s="1"/>
  <c r="M14" i="198"/>
  <c r="O14" i="198" s="1"/>
  <c r="M13" i="198"/>
  <c r="O13" i="198" s="1"/>
  <c r="AS10" i="198"/>
  <c r="AU10" i="198" s="1"/>
  <c r="Q10" i="198"/>
  <c r="S10" i="198" s="1"/>
  <c r="BH6" i="198"/>
  <c r="AN21" i="198"/>
  <c r="E8" i="198"/>
  <c r="G8" i="198" s="1"/>
  <c r="BA15" i="198"/>
  <c r="AW12" i="198"/>
  <c r="AY12" i="198" s="1"/>
  <c r="I8" i="198"/>
  <c r="K8" i="198" s="1"/>
  <c r="M6" i="198"/>
  <c r="AS13" i="198"/>
  <c r="AU13" i="198" s="1"/>
  <c r="BH9" i="198"/>
  <c r="BP9" i="198" s="1"/>
  <c r="AS8" i="198"/>
  <c r="AU8" i="198" s="1"/>
  <c r="AW6" i="198"/>
  <c r="U18" i="199"/>
  <c r="W18" i="199" s="1"/>
  <c r="AR15" i="199"/>
  <c r="AZ15" i="199" s="1"/>
  <c r="BQ16" i="199"/>
  <c r="U16" i="199"/>
  <c r="W16" i="199" s="1"/>
  <c r="U15" i="199"/>
  <c r="W15" i="199" s="1"/>
  <c r="BM14" i="199"/>
  <c r="BO14" i="199" s="1"/>
  <c r="BQ13" i="199"/>
  <c r="BM7" i="199"/>
  <c r="BO7" i="199" s="1"/>
  <c r="Y15" i="199"/>
  <c r="E15" i="199"/>
  <c r="G15" i="199" s="1"/>
  <c r="U10" i="199"/>
  <c r="W10" i="199" s="1"/>
  <c r="AW9" i="199"/>
  <c r="AY9" i="199" s="1"/>
  <c r="BQ14" i="199"/>
  <c r="AK7" i="199"/>
  <c r="AM7" i="199" s="1"/>
  <c r="T21" i="199"/>
  <c r="L21" i="199"/>
  <c r="AK13" i="199"/>
  <c r="AM13" i="199" s="1"/>
  <c r="AN6" i="199"/>
  <c r="BM12" i="199"/>
  <c r="BO12" i="199" s="1"/>
  <c r="I6" i="199"/>
  <c r="AW18" i="198"/>
  <c r="AY18" i="198" s="1"/>
  <c r="I15" i="198"/>
  <c r="K15" i="198" s="1"/>
  <c r="E12" i="198"/>
  <c r="G12" i="198" s="1"/>
  <c r="E10" i="198"/>
  <c r="G10" i="198" s="1"/>
  <c r="AS18" i="198"/>
  <c r="AU18" i="198" s="1"/>
  <c r="Y16" i="198"/>
  <c r="AA16" i="198" s="1"/>
  <c r="BA6" i="198"/>
  <c r="AO13" i="198"/>
  <c r="AQ13" i="198" s="1"/>
  <c r="AS15" i="198"/>
  <c r="AU15" i="198" s="1"/>
  <c r="Q18" i="198"/>
  <c r="S18" i="198" s="1"/>
  <c r="BH11" i="198"/>
  <c r="BP11" i="198" s="1"/>
  <c r="E17" i="199"/>
  <c r="G17" i="199" s="1"/>
  <c r="Y14" i="199"/>
  <c r="AK12" i="199"/>
  <c r="AM12" i="199" s="1"/>
  <c r="Y8" i="199"/>
  <c r="BQ7" i="199"/>
  <c r="AF7" i="199"/>
  <c r="AN7" i="199" s="1"/>
  <c r="AK6" i="199"/>
  <c r="Y7" i="199"/>
  <c r="BA14" i="198"/>
  <c r="Q15" i="198"/>
  <c r="S15" i="198" s="1"/>
  <c r="Q11" i="198"/>
  <c r="S11" i="198" s="1"/>
  <c r="Q8" i="198"/>
  <c r="S8" i="198" s="1"/>
  <c r="AW11" i="199"/>
  <c r="AY11" i="199" s="1"/>
  <c r="AW17" i="199"/>
  <c r="AY17" i="199" s="1"/>
  <c r="BA16" i="198"/>
  <c r="AW13" i="198"/>
  <c r="AY13" i="198" s="1"/>
  <c r="BA12" i="198"/>
  <c r="Q9" i="198"/>
  <c r="S9" i="198" s="1"/>
  <c r="AZ21" i="198"/>
  <c r="M15" i="198"/>
  <c r="O15" i="198" s="1"/>
  <c r="I12" i="198"/>
  <c r="K12" i="198" s="1"/>
  <c r="I10" i="198"/>
  <c r="K10" i="198" s="1"/>
  <c r="BA8" i="198"/>
  <c r="AR21" i="198"/>
  <c r="BA17" i="198"/>
  <c r="AS6" i="198"/>
  <c r="I17" i="198"/>
  <c r="K17" i="198" s="1"/>
  <c r="BH15" i="198"/>
  <c r="BP15" i="198" s="1"/>
  <c r="AW14" i="198"/>
  <c r="AY14" i="198" s="1"/>
  <c r="BH12" i="198"/>
  <c r="BP12" i="198" s="1"/>
  <c r="I11" i="198"/>
  <c r="K11" i="198" s="1"/>
  <c r="I9" i="198"/>
  <c r="K9" i="198" s="1"/>
  <c r="E6" i="198"/>
  <c r="M7" i="198"/>
  <c r="O7" i="198" s="1"/>
  <c r="BC18" i="198"/>
  <c r="AB21" i="199"/>
  <c r="BE16" i="199"/>
  <c r="BG16" i="199" s="1"/>
  <c r="AW15" i="199"/>
  <c r="AY15" i="199" s="1"/>
  <c r="BQ12" i="199"/>
  <c r="AF18" i="199"/>
  <c r="AN18" i="199" s="1"/>
  <c r="AF17" i="199"/>
  <c r="AN17" i="199" s="1"/>
  <c r="BX12" i="199"/>
  <c r="CF12" i="199" s="1"/>
  <c r="BM11" i="199"/>
  <c r="BQ10" i="199"/>
  <c r="AW10" i="199"/>
  <c r="AY10" i="199" s="1"/>
  <c r="AW8" i="199"/>
  <c r="AY8" i="199" s="1"/>
  <c r="AR16" i="199"/>
  <c r="AZ16" i="199" s="1"/>
  <c r="E11" i="199"/>
  <c r="G11" i="199" s="1"/>
  <c r="BQ6" i="199"/>
  <c r="BI6" i="199"/>
  <c r="BM6" i="199"/>
  <c r="E6" i="199"/>
  <c r="AR6" i="199"/>
  <c r="Q6" i="199"/>
  <c r="U6" i="199"/>
  <c r="BS9" i="199" l="1"/>
  <c r="BE21" i="198"/>
  <c r="CA20" i="199"/>
  <c r="CG19" i="199"/>
  <c r="CI19" i="199" s="1"/>
  <c r="AO21" i="198"/>
  <c r="AQ21" i="198"/>
  <c r="O8" i="200"/>
  <c r="AE7" i="198"/>
  <c r="AE21" i="198" s="1"/>
  <c r="AC21" i="198"/>
  <c r="AS14" i="199"/>
  <c r="BA14" i="199" s="1"/>
  <c r="BC14" i="199" s="1"/>
  <c r="AS18" i="199"/>
  <c r="BA18" i="199" s="1"/>
  <c r="BC18" i="199" s="1"/>
  <c r="AG14" i="199"/>
  <c r="AO14" i="199" s="1"/>
  <c r="AQ14" i="199" s="1"/>
  <c r="BX8" i="199"/>
  <c r="CF8" i="199" s="1"/>
  <c r="AA11" i="199"/>
  <c r="AC18" i="199"/>
  <c r="AE18" i="199" s="1"/>
  <c r="BZ21" i="199"/>
  <c r="CH7" i="199"/>
  <c r="BK10" i="198"/>
  <c r="BS10" i="198" s="1"/>
  <c r="BS15" i="199"/>
  <c r="AC17" i="199"/>
  <c r="AE17" i="199" s="1"/>
  <c r="BX16" i="199"/>
  <c r="CF16" i="199" s="1"/>
  <c r="W6" i="199"/>
  <c r="W21" i="199" s="1"/>
  <c r="U21" i="199"/>
  <c r="AS21" i="198"/>
  <c r="AU6" i="198"/>
  <c r="AU21" i="198" s="1"/>
  <c r="BC17" i="198"/>
  <c r="BK17" i="198" s="1"/>
  <c r="BS17" i="198" s="1"/>
  <c r="BI17" i="198"/>
  <c r="BQ17" i="198" s="1"/>
  <c r="AC8" i="199"/>
  <c r="AE8" i="199" s="1"/>
  <c r="AA8" i="199"/>
  <c r="AG13" i="199"/>
  <c r="AW21" i="198"/>
  <c r="AY6" i="198"/>
  <c r="AY21" i="198" s="1"/>
  <c r="BI13" i="198"/>
  <c r="BQ13" i="198" s="1"/>
  <c r="BU17" i="199"/>
  <c r="BS17" i="199"/>
  <c r="BX15" i="199"/>
  <c r="CF15" i="199" s="1"/>
  <c r="BO11" i="199"/>
  <c r="BU11" i="199"/>
  <c r="AS17" i="199"/>
  <c r="Q21" i="199"/>
  <c r="S6" i="199"/>
  <c r="S21" i="199" s="1"/>
  <c r="AK21" i="199"/>
  <c r="AM6" i="199"/>
  <c r="AM21" i="199" s="1"/>
  <c r="AA14" i="199"/>
  <c r="AC14" i="199"/>
  <c r="AE14" i="199" s="1"/>
  <c r="BI15" i="198"/>
  <c r="BQ15" i="198" s="1"/>
  <c r="BC15" i="198"/>
  <c r="BK15" i="198" s="1"/>
  <c r="BS15" i="198" s="1"/>
  <c r="AS16" i="199"/>
  <c r="AS13" i="199"/>
  <c r="G6" i="199"/>
  <c r="BI10" i="198"/>
  <c r="BQ10" i="198" s="1"/>
  <c r="BU7" i="199"/>
  <c r="BS7" i="199"/>
  <c r="AN21" i="199"/>
  <c r="BO8" i="199"/>
  <c r="BU8" i="199"/>
  <c r="AS10" i="199"/>
  <c r="BS12" i="199"/>
  <c r="BU12" i="199"/>
  <c r="BW15" i="199"/>
  <c r="BK18" i="198"/>
  <c r="BS18" i="198" s="1"/>
  <c r="E21" i="198"/>
  <c r="G6" i="198"/>
  <c r="G21" i="198" s="1"/>
  <c r="BI16" i="198"/>
  <c r="BQ16" i="198" s="1"/>
  <c r="BC16" i="198"/>
  <c r="BK16" i="198" s="1"/>
  <c r="BS16" i="198" s="1"/>
  <c r="BI14" i="198"/>
  <c r="BQ14" i="198" s="1"/>
  <c r="BC14" i="198"/>
  <c r="BK14" i="198" s="1"/>
  <c r="BS14" i="198" s="1"/>
  <c r="AC7" i="199"/>
  <c r="AE7" i="199" s="1"/>
  <c r="AA7" i="199"/>
  <c r="AG6" i="199"/>
  <c r="BX17" i="199"/>
  <c r="CF17" i="199" s="1"/>
  <c r="I21" i="199"/>
  <c r="K6" i="199"/>
  <c r="K21" i="199" s="1"/>
  <c r="AF21" i="199"/>
  <c r="BS14" i="199"/>
  <c r="BU14" i="199"/>
  <c r="BX18" i="199"/>
  <c r="CF18" i="199" s="1"/>
  <c r="M21" i="198"/>
  <c r="O6" i="198"/>
  <c r="O21" i="198" s="1"/>
  <c r="O6" i="199"/>
  <c r="O21" i="199" s="1"/>
  <c r="M21" i="199"/>
  <c r="AG10" i="199"/>
  <c r="AC12" i="199"/>
  <c r="AE12" i="199" s="1"/>
  <c r="AA12" i="199"/>
  <c r="BS18" i="199"/>
  <c r="BU18" i="199"/>
  <c r="I21" i="198"/>
  <c r="K6" i="198"/>
  <c r="K21" i="198" s="1"/>
  <c r="BC9" i="198"/>
  <c r="BK9" i="198" s="1"/>
  <c r="BS9" i="198" s="1"/>
  <c r="BI9" i="198"/>
  <c r="BQ9" i="198" s="1"/>
  <c r="AG15" i="199"/>
  <c r="AG17" i="199"/>
  <c r="BX7" i="199"/>
  <c r="CF7" i="199" s="1"/>
  <c r="AG21" i="198"/>
  <c r="AI6" i="198"/>
  <c r="AI21" i="198" s="1"/>
  <c r="Y21" i="199"/>
  <c r="AA6" i="199"/>
  <c r="AC6" i="199"/>
  <c r="AG11" i="199"/>
  <c r="AG18" i="199"/>
  <c r="AS8" i="199"/>
  <c r="BI12" i="198"/>
  <c r="BQ12" i="198" s="1"/>
  <c r="BC12" i="198"/>
  <c r="BK12" i="198" s="1"/>
  <c r="BS12" i="198" s="1"/>
  <c r="AC9" i="199"/>
  <c r="AE9" i="199" s="1"/>
  <c r="AA9" i="199"/>
  <c r="AC10" i="199"/>
  <c r="AE10" i="199" s="1"/>
  <c r="AA10" i="199"/>
  <c r="BU10" i="199"/>
  <c r="BS10" i="199"/>
  <c r="AG12" i="199"/>
  <c r="AG7" i="199"/>
  <c r="BU13" i="199"/>
  <c r="BS13" i="199"/>
  <c r="BU16" i="199"/>
  <c r="BS16" i="199"/>
  <c r="BK13" i="198"/>
  <c r="BS13" i="198" s="1"/>
  <c r="AS6" i="199"/>
  <c r="BI7" i="198"/>
  <c r="BQ7" i="198" s="1"/>
  <c r="BC7" i="198"/>
  <c r="Q21" i="198"/>
  <c r="S6" i="198"/>
  <c r="S21" i="198" s="1"/>
  <c r="BI11" i="198"/>
  <c r="BQ11" i="198" s="1"/>
  <c r="BC11" i="198"/>
  <c r="BK11" i="198" s="1"/>
  <c r="BS11" i="198" s="1"/>
  <c r="AS12" i="199"/>
  <c r="AS7" i="199"/>
  <c r="BW9" i="199"/>
  <c r="BO6" i="199"/>
  <c r="BO21" i="199" s="1"/>
  <c r="BM21" i="199"/>
  <c r="BS6" i="199"/>
  <c r="BU6" i="199"/>
  <c r="BQ21" i="199"/>
  <c r="AR21" i="199"/>
  <c r="AZ6" i="199"/>
  <c r="AZ21" i="199" s="1"/>
  <c r="BI21" i="199"/>
  <c r="BK6" i="199"/>
  <c r="BK21" i="199" s="1"/>
  <c r="BX13" i="199"/>
  <c r="CF13" i="199" s="1"/>
  <c r="AS15" i="199"/>
  <c r="BI18" i="198"/>
  <c r="BQ18" i="198" s="1"/>
  <c r="BI8" i="198"/>
  <c r="BQ8" i="198" s="1"/>
  <c r="BC8" i="198"/>
  <c r="BK8" i="198" s="1"/>
  <c r="BS8" i="198" s="1"/>
  <c r="AS11" i="199"/>
  <c r="BA21" i="198"/>
  <c r="BI6" i="198"/>
  <c r="BC6" i="198"/>
  <c r="AS9" i="199"/>
  <c r="AC15" i="199"/>
  <c r="AE15" i="199" s="1"/>
  <c r="AA15" i="199"/>
  <c r="BP6" i="198"/>
  <c r="BP21" i="198" s="1"/>
  <c r="BH21" i="198"/>
  <c r="AG9" i="199"/>
  <c r="BT21" i="199"/>
  <c r="BX6" i="199"/>
  <c r="AG16" i="199"/>
  <c r="AW21" i="199"/>
  <c r="AY6" i="199"/>
  <c r="AY21" i="199" s="1"/>
  <c r="AG8" i="199"/>
  <c r="Y21" i="198"/>
  <c r="AA6" i="198"/>
  <c r="AA21" i="198" s="1"/>
  <c r="AC13" i="199"/>
  <c r="AE13" i="199" s="1"/>
  <c r="AA13" i="199"/>
  <c r="AC16" i="199"/>
  <c r="AE16" i="199" s="1"/>
  <c r="AA16" i="199"/>
  <c r="BE21" i="199"/>
  <c r="BG6" i="199"/>
  <c r="BG21" i="199" s="1"/>
  <c r="BK7" i="198" l="1"/>
  <c r="BS7" i="198" s="1"/>
  <c r="AU14" i="199"/>
  <c r="AU18" i="199"/>
  <c r="AA21" i="199"/>
  <c r="AI14" i="199"/>
  <c r="CH21" i="199"/>
  <c r="CJ7" i="199"/>
  <c r="CJ21" i="199" s="1"/>
  <c r="BS21" i="199"/>
  <c r="BY9" i="199"/>
  <c r="CA9" i="199" s="1"/>
  <c r="BX21" i="199"/>
  <c r="CF6" i="199"/>
  <c r="CF21" i="199" s="1"/>
  <c r="BA7" i="199"/>
  <c r="BC7" i="199" s="1"/>
  <c r="AU7" i="199"/>
  <c r="AO15" i="199"/>
  <c r="AQ15" i="199" s="1"/>
  <c r="AI15" i="199"/>
  <c r="BA10" i="199"/>
  <c r="BC10" i="199" s="1"/>
  <c r="AU10" i="199"/>
  <c r="BA13" i="199"/>
  <c r="BC13" i="199" s="1"/>
  <c r="AU13" i="199"/>
  <c r="BY11" i="199"/>
  <c r="BW11" i="199"/>
  <c r="AO16" i="199"/>
  <c r="AQ16" i="199" s="1"/>
  <c r="AI16" i="199"/>
  <c r="BW7" i="199"/>
  <c r="BY17" i="199"/>
  <c r="BW17" i="199"/>
  <c r="BK6" i="198"/>
  <c r="BC21" i="198"/>
  <c r="AU15" i="199"/>
  <c r="BA15" i="199"/>
  <c r="BC15" i="199" s="1"/>
  <c r="BA12" i="199"/>
  <c r="BC12" i="199" s="1"/>
  <c r="AU12" i="199"/>
  <c r="BY13" i="199"/>
  <c r="BW13" i="199"/>
  <c r="AO11" i="199"/>
  <c r="AQ11" i="199" s="1"/>
  <c r="AI11" i="199"/>
  <c r="AO10" i="199"/>
  <c r="AQ10" i="199" s="1"/>
  <c r="AI10" i="199"/>
  <c r="AG21" i="199"/>
  <c r="AO6" i="199"/>
  <c r="AI6" i="199"/>
  <c r="BW12" i="199"/>
  <c r="BY12" i="199"/>
  <c r="AU16" i="199"/>
  <c r="BA16" i="199"/>
  <c r="BC16" i="199" s="1"/>
  <c r="AO8" i="199"/>
  <c r="AQ8" i="199" s="1"/>
  <c r="AI8" i="199"/>
  <c r="BA11" i="199"/>
  <c r="BC11" i="199" s="1"/>
  <c r="AU11" i="199"/>
  <c r="BY16" i="199"/>
  <c r="BW16" i="199"/>
  <c r="BA8" i="199"/>
  <c r="BC8" i="199" s="1"/>
  <c r="AU8" i="199"/>
  <c r="BY14" i="199"/>
  <c r="BW14" i="199"/>
  <c r="AO9" i="199"/>
  <c r="AQ9" i="199" s="1"/>
  <c r="AI9" i="199"/>
  <c r="AO12" i="199"/>
  <c r="AQ12" i="199" s="1"/>
  <c r="AI12" i="199"/>
  <c r="AE6" i="199"/>
  <c r="AE21" i="199" s="1"/>
  <c r="AC21" i="199"/>
  <c r="AO17" i="199"/>
  <c r="AQ17" i="199" s="1"/>
  <c r="AI17" i="199"/>
  <c r="AO13" i="199"/>
  <c r="AQ13" i="199" s="1"/>
  <c r="AI13" i="199"/>
  <c r="BA9" i="199"/>
  <c r="BC9" i="199" s="1"/>
  <c r="AU9" i="199"/>
  <c r="BI21" i="198"/>
  <c r="BQ6" i="198"/>
  <c r="BQ21" i="198" s="1"/>
  <c r="BU21" i="199"/>
  <c r="BW6" i="199"/>
  <c r="BY6" i="199"/>
  <c r="AU6" i="199"/>
  <c r="BA6" i="199"/>
  <c r="AS21" i="199"/>
  <c r="AO7" i="199"/>
  <c r="AQ7" i="199" s="1"/>
  <c r="AI7" i="199"/>
  <c r="BY10" i="199"/>
  <c r="BW10" i="199"/>
  <c r="AO18" i="199"/>
  <c r="AQ18" i="199" s="1"/>
  <c r="AI18" i="199"/>
  <c r="BY18" i="199"/>
  <c r="BW18" i="199"/>
  <c r="BY15" i="199"/>
  <c r="BY8" i="199"/>
  <c r="BW8" i="199"/>
  <c r="AU17" i="199"/>
  <c r="BA17" i="199"/>
  <c r="BC17" i="199" s="1"/>
  <c r="CG9" i="199" l="1"/>
  <c r="CI9" i="199" s="1"/>
  <c r="AU21" i="199"/>
  <c r="AI21" i="199"/>
  <c r="CA8" i="199"/>
  <c r="CG8" i="199"/>
  <c r="CI8" i="199" s="1"/>
  <c r="CA12" i="199"/>
  <c r="CG12" i="199"/>
  <c r="CI12" i="199" s="1"/>
  <c r="AO21" i="199"/>
  <c r="AQ6" i="199"/>
  <c r="AQ21" i="199" s="1"/>
  <c r="CA11" i="199"/>
  <c r="CG11" i="199"/>
  <c r="CI11" i="199" s="1"/>
  <c r="BW21" i="199"/>
  <c r="CA16" i="199"/>
  <c r="CG16" i="199"/>
  <c r="CI16" i="199" s="1"/>
  <c r="CA18" i="199"/>
  <c r="CG18" i="199"/>
  <c r="CI18" i="199" s="1"/>
  <c r="CA10" i="199"/>
  <c r="CG10" i="199"/>
  <c r="CI10" i="199" s="1"/>
  <c r="CA15" i="199"/>
  <c r="CG15" i="199"/>
  <c r="CI15" i="199" s="1"/>
  <c r="BC6" i="199"/>
  <c r="BC21" i="199" s="1"/>
  <c r="BA21" i="199"/>
  <c r="CA6" i="199"/>
  <c r="CG6" i="199"/>
  <c r="CA14" i="199"/>
  <c r="CG14" i="199"/>
  <c r="CI14" i="199" s="1"/>
  <c r="CA13" i="199"/>
  <c r="CG13" i="199"/>
  <c r="CI13" i="199" s="1"/>
  <c r="BK21" i="198"/>
  <c r="BS6" i="198"/>
  <c r="BS21" i="198" s="1"/>
  <c r="CG17" i="199"/>
  <c r="CI17" i="199" s="1"/>
  <c r="CA17" i="199"/>
  <c r="CI6" i="199" l="1"/>
  <c r="E7" i="199" l="1"/>
  <c r="E21" i="199" s="1"/>
  <c r="G7" i="199" l="1"/>
  <c r="G21" i="199" s="1"/>
  <c r="BY7" i="199"/>
  <c r="BY21" i="199" s="1"/>
  <c r="CA7" i="199" l="1"/>
  <c r="CA21" i="199" s="1"/>
  <c r="CG7" i="199"/>
  <c r="CG21" i="199" s="1"/>
  <c r="CI7" i="199" l="1"/>
  <c r="CI21" i="199" s="1"/>
</calcChain>
</file>

<file path=xl/sharedStrings.xml><?xml version="1.0" encoding="utf-8"?>
<sst xmlns="http://schemas.openxmlformats.org/spreadsheetml/2006/main" count="794" uniqueCount="215">
  <si>
    <t>Al-</t>
  </si>
  <si>
    <t>cím</t>
  </si>
  <si>
    <t>1.</t>
  </si>
  <si>
    <t>sz.</t>
  </si>
  <si>
    <t xml:space="preserve"> </t>
  </si>
  <si>
    <t>Cím</t>
  </si>
  <si>
    <t>Városgondnokság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</si>
  <si>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</si>
  <si>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</si>
  <si>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</si>
  <si>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</si>
  <si>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</si>
  <si>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</si>
  <si>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</si>
  <si>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</si>
  <si>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</si>
  <si>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</si>
  <si>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</si>
  <si>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</si>
  <si>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2.</t>
  </si>
  <si>
    <t>3.</t>
  </si>
  <si>
    <t>6.</t>
  </si>
  <si>
    <t>4.</t>
  </si>
  <si>
    <t>5.</t>
  </si>
  <si>
    <t>7.</t>
  </si>
  <si>
    <t>Módosított</t>
  </si>
  <si>
    <t>Általános Iskolai,Óvodai és Eü.Gondnokság</t>
  </si>
  <si>
    <t>ÖSSZESEN</t>
  </si>
  <si>
    <t>Ált. Iskolai,Óvodai és Eü.Gondnokság: egyéb feladatok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</si>
  <si>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</si>
  <si>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</si>
  <si>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</si>
  <si>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</si>
  <si>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</si>
  <si>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</si>
  <si>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</si>
  <si>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Közmunkában foglalkoztatottak létszáma</t>
  </si>
  <si>
    <t>Együd Á.Kulturális Központ</t>
  </si>
  <si>
    <t xml:space="preserve">Festetics K.Központi Óvoda </t>
  </si>
  <si>
    <t xml:space="preserve">Közszférában  foglalkoztatottak létszáma </t>
  </si>
  <si>
    <t>1251. Intézményi gazdálkodás szektor</t>
  </si>
  <si>
    <t>Sportközpont és Sportiskola</t>
  </si>
  <si>
    <t>Teljesítés</t>
  </si>
  <si>
    <t>%-a</t>
  </si>
  <si>
    <t>Közszférában foglalkoztatottak  létszáma</t>
  </si>
  <si>
    <t>*   A KÖLTSÉGVETÉSBEN BÉR NÉLKÜL NEM LEHETETT  A KÖZMUNKÁBAN FOGLALKOZTATOTTAKRA LÉTSZÁMOT TERVEZNI!!!</t>
  </si>
  <si>
    <t>maradvány</t>
  </si>
  <si>
    <t>Előirányzat</t>
  </si>
  <si>
    <t>SZEMÉLYI JUTTATÁS</t>
  </si>
  <si>
    <t>02.ŰRLAP/49</t>
  </si>
  <si>
    <t>MUNKAADÓT TERH.JÁRULÉKOK</t>
  </si>
  <si>
    <t>DOLOGI ÉS EGYÉB FOLYÓ KIADÁSOK</t>
  </si>
  <si>
    <t>TÁMOGATÁSÉRTÉKŰ MŰK.KIADÁS</t>
  </si>
  <si>
    <t>TÁMOGATÁSÉRTÉKŰ FELHALM.KIADÁS</t>
  </si>
  <si>
    <t>ELŐZŐ ÉVI MŰK.PÉNZM.ÁTADÁSA</t>
  </si>
  <si>
    <t>ELŐZŐ ÉVI FELH.PÉNZM.ÁTADÁSA</t>
  </si>
  <si>
    <t>04.ŰRLAP/52</t>
  </si>
  <si>
    <t>MŰK.C.ÁTADÁS ÁH-N KÍVÜLRE</t>
  </si>
  <si>
    <t>FELHALM.C.ÁTADÁS ÁH-N KÍVÜLRE</t>
  </si>
  <si>
    <t>TÁRSAD.SZOC.POL. JUTTATÁSOK</t>
  </si>
  <si>
    <t>ELLÁTOTTAK PÉNZB. JUTTATÁSAI</t>
  </si>
  <si>
    <t>FELÚJÍTÁS (ÁFÁ-VAL)</t>
  </si>
  <si>
    <t>05.ŰRLAP/06</t>
  </si>
  <si>
    <t>INT.BERUHÁZÁSOK (ÁFÁ-VAL)</t>
  </si>
  <si>
    <t>TERVEZETT MARADVÁNY</t>
  </si>
  <si>
    <t>KIADÁSOK ÖSSZESEN</t>
  </si>
  <si>
    <t>FÜGGŐ,ÁTFUTÓ, KIEGYENLÍTŐ</t>
  </si>
  <si>
    <t>KIADÁSOK MINDÖSSZESEN</t>
  </si>
  <si>
    <t>24. ŰRLAP</t>
  </si>
  <si>
    <t>INTÉZMÉNYI MŰKÖDÉSI BEVÉTEL</t>
  </si>
  <si>
    <t>MŰKÖDÉSI ÁTVÉTELEK ÁH-N KÍVÜLRŐL</t>
  </si>
  <si>
    <t>08.ŰRLAP/13</t>
  </si>
  <si>
    <t>FELHALMOZÁSI ÁTVÉTELEK ÁH-N KÍVÜLRŐL</t>
  </si>
  <si>
    <t>MŰKÖDÉSI KV. TÁMOGATÁSA</t>
  </si>
  <si>
    <t>FELHALMOZÁSI TÁMOGATÁS</t>
  </si>
  <si>
    <t>IRÁNYÍTÓ SZERVI TÁMOGATÁS ÖSSZESEN</t>
  </si>
  <si>
    <t>TÁMOGATÁSÉRTÉKŰ MŰK.BEVÉTEL</t>
  </si>
  <si>
    <t>EBBŐL: TB. ALAPBÓL MŰK.BEVÉTEL</t>
  </si>
  <si>
    <t>EGYÉB TÁMOG.MŰK. BEVÉTEL</t>
  </si>
  <si>
    <t>TÁMOG.ÉRTÉKŰ FELHALMOZÁSI BEVÉTEL</t>
  </si>
  <si>
    <t>EBBŐL: TB ALAPBÓL FELH. BEVÉTEL</t>
  </si>
  <si>
    <t>EGYÉB TÁM.ÉRTÉKŰ FELHALM. BEVÉTEL</t>
  </si>
  <si>
    <t>ELŐZŐ ÉVI MŰK. PÉNZM. ÁTVÉTEL</t>
  </si>
  <si>
    <t>ELŐZŐ ÉVI FELHALM.PÉNZM.ÁTVÉTEL</t>
  </si>
  <si>
    <t>09.ŰRLAP/58</t>
  </si>
  <si>
    <t>MŰKÖDÉSI PÉNZM.IGÉNYBEVÉTELE</t>
  </si>
  <si>
    <t>FELHALMOZÁSI PÉNZM. IGÉNYBEVÉTELE</t>
  </si>
  <si>
    <t>PÉNZFORGALOM NÉLKÜLI BEVÉTELEK</t>
  </si>
  <si>
    <t>10.ŰRLAP/66</t>
  </si>
  <si>
    <t>BEVÉTELEK ÖSSZESEN</t>
  </si>
  <si>
    <t>BESZÁMOLÓ ŰRLAP SOROK VÁLTOZHATNAK</t>
  </si>
  <si>
    <t>RÖGZÍTÉS ELŐTT EGYEZTETNI KELL !</t>
  </si>
  <si>
    <t>21.ŰRLAP/04</t>
  </si>
  <si>
    <t>TELJESÍTÉS</t>
  </si>
  <si>
    <t>MUNK.TERH.JÁR.OK</t>
  </si>
  <si>
    <t>21.ŰRLAP/05</t>
  </si>
  <si>
    <t>DOLOGI ÉS E.FOLYÓ</t>
  </si>
  <si>
    <t>21.ŰRLAP/08</t>
  </si>
  <si>
    <t>TÁM.ÉRT.MŰKÖDÉSI</t>
  </si>
  <si>
    <t>21.ŰRLAP/19</t>
  </si>
  <si>
    <t xml:space="preserve">TELJESÍTÉS </t>
  </si>
  <si>
    <t>(5.KÓD)</t>
  </si>
  <si>
    <t>ELŐZŐ É.MŰK. ÁTADÁS</t>
  </si>
  <si>
    <t>21.ŰRLAP/26</t>
  </si>
  <si>
    <t>841907  -  (9.KÓD)</t>
  </si>
  <si>
    <t>SZOC.POL.JUTTATÁS</t>
  </si>
  <si>
    <t>ELLÁTOTTAK JUTTATÁSA</t>
  </si>
  <si>
    <t>21.ŰRLAP/51</t>
  </si>
  <si>
    <t>BERUHÁZÁS(ÁFÁ-VAL)</t>
  </si>
  <si>
    <t>21.ŰRLAP/52</t>
  </si>
  <si>
    <t>TÁM.ÉRT.FELHALMOZÁS</t>
  </si>
  <si>
    <t>21.ŰRLAP/78</t>
  </si>
  <si>
    <t>ELŐZŐ É.FELH.PÉNZM.ÁTADÁS</t>
  </si>
  <si>
    <t>FELHALMOZÁSI ÁTADÁS</t>
  </si>
  <si>
    <t>21.ŰRLAP/121</t>
  </si>
  <si>
    <t>PÉNZFORGALMI KIADÁS</t>
  </si>
  <si>
    <t>21.ŰRLAP/129</t>
  </si>
  <si>
    <t>INTÉZMÉNY</t>
  </si>
  <si>
    <t>ÜZEMELTETÉS</t>
  </si>
  <si>
    <t>135 SOR</t>
  </si>
  <si>
    <t>SZAKMAI</t>
  </si>
  <si>
    <t>TEVÉKENYSÉG</t>
  </si>
  <si>
    <t>ÖSSZES</t>
  </si>
  <si>
    <t>ENG.LÉTSZÁM</t>
  </si>
  <si>
    <t>ÁTLAGOS STATISZT.ÁLL.LÉTSZÁM</t>
  </si>
  <si>
    <t>136 SOR</t>
  </si>
  <si>
    <t>MŰK.C.ÁTADÁS ÁH.KÍVÜL</t>
  </si>
  <si>
    <t>KÖZGY. ÁLTAL</t>
  </si>
  <si>
    <t>ELTÉRÉS</t>
  </si>
  <si>
    <t>21.ŰRLAPHOZ</t>
  </si>
  <si>
    <t>ENGEDÉLY.</t>
  </si>
  <si>
    <t>LÉTSZÁM</t>
  </si>
  <si>
    <t>ENGEDÉLYEZETT  ÖSSZES  LÉTSZÁM  KERET</t>
  </si>
  <si>
    <t xml:space="preserve">LÉTSZÁMBÓL: KÖZFOGLALKOZTATOTTAK </t>
  </si>
  <si>
    <t>INT.MŰK.BEVÉTEL(KÖZH.NÉLK)</t>
  </si>
  <si>
    <t>22.ŰRLAP/07</t>
  </si>
  <si>
    <t>TÁM.ÉRTÉKŰ MŰK.BEVÉTEL</t>
  </si>
  <si>
    <t>22.ŰRLAP/17</t>
  </si>
  <si>
    <t>ELŐZŐ ÉVI MŰK.PÉNZM.ÁTVÉTEL</t>
  </si>
  <si>
    <t>22.ŰRLAP/24</t>
  </si>
  <si>
    <t>MŰK.C.ÁTVÉTEL ÁH-N KÍVÜL</t>
  </si>
  <si>
    <t>TÁRGYI ESZK.IMM.J.-ÁFÁ-VAL</t>
  </si>
  <si>
    <t>TÁRGYI E. IMM.J.ÉRTÉKESÍTÉSE ÁFÁ-VAL</t>
  </si>
  <si>
    <t>TÁM.ÉRTÉKŰ FELHALMOZÁSI</t>
  </si>
  <si>
    <t>ELŐZŐ ÉVI FELH.PÉNZM.ÁTVÉTEL</t>
  </si>
  <si>
    <t>FELHALM.ÁTVÉTELEK ÁH-N KÍVÜL</t>
  </si>
  <si>
    <t>IRÁNYÍTÓ SZERVTŐL TÁMOGATÁS</t>
  </si>
  <si>
    <t>PÉNZFORGALMI BEVÉTELEK</t>
  </si>
  <si>
    <t>PÉNZF. NÉLKÜLI (PÉNZM.IG.)</t>
  </si>
  <si>
    <t>KÖLTSÉGVETÉSI BEVÉTELEK</t>
  </si>
  <si>
    <t>22.ŰRLAP/118</t>
  </si>
  <si>
    <t>BEVÉTELEK  MINDÖSSZESEN</t>
  </si>
  <si>
    <t>24.ŰRLAP</t>
  </si>
  <si>
    <t>BEVÉTEL PÉNZM.IG.NÉLKÜL</t>
  </si>
  <si>
    <t>21.ŰRLAP/43</t>
  </si>
  <si>
    <t>21.ŰRLAP/87</t>
  </si>
  <si>
    <t>22.ŰRLAP/41</t>
  </si>
  <si>
    <t>22.ŰRLAP/46</t>
  </si>
  <si>
    <t>22.ŰRLAP/67</t>
  </si>
  <si>
    <t>22.ŰRLAP/74</t>
  </si>
  <si>
    <t>22.ŰRLAP/104</t>
  </si>
  <si>
    <t>22.ŰRLAP/109</t>
  </si>
  <si>
    <t>22.ŰRLAP/ 114</t>
  </si>
  <si>
    <t>22.ŰRLAP/113</t>
  </si>
  <si>
    <t>80Ű/75/4</t>
  </si>
  <si>
    <t>80Ű/75/5</t>
  </si>
  <si>
    <t>Polgármesteri Hivatal</t>
  </si>
  <si>
    <t>21.ŰRLAP/48</t>
  </si>
  <si>
    <t>133 SOR</t>
  </si>
  <si>
    <t>134 SOR</t>
  </si>
  <si>
    <t>21.ŰRLAP/46</t>
  </si>
  <si>
    <t>(6.KÓD)</t>
  </si>
  <si>
    <t xml:space="preserve">                                                                                                             </t>
  </si>
  <si>
    <t>Szocio-Net Egyesített Szociális Intézmények</t>
  </si>
  <si>
    <t xml:space="preserve">Rippl-Rónai Megyei Hatókörű Városi Múzeum </t>
  </si>
  <si>
    <t>Takács Gyula Megyei és Városi Könyvtár</t>
  </si>
  <si>
    <r>
      <t xml:space="preserve">21 ŰRLAP/133+135 </t>
    </r>
    <r>
      <rPr>
        <b/>
        <sz val="12"/>
        <color rgb="FFFF0000"/>
        <rFont val="Times New Roman"/>
        <family val="1"/>
        <charset val="238"/>
      </rPr>
      <t>(MÓD.ELŐIRÁNYZAT)</t>
    </r>
  </si>
  <si>
    <r>
      <t xml:space="preserve">21 ŰRLAP/134+136 </t>
    </r>
    <r>
      <rPr>
        <b/>
        <sz val="12"/>
        <color rgb="FFFF0000"/>
        <rFont val="Times New Roman"/>
        <family val="1"/>
        <charset val="238"/>
      </rPr>
      <t>(TELJESÍTÉS)</t>
    </r>
  </si>
  <si>
    <r>
      <rPr>
        <b/>
        <sz val="12"/>
        <color rgb="FFFF0000"/>
        <rFont val="Times New Roman CE"/>
        <charset val="238"/>
      </rPr>
      <t xml:space="preserve">Beszámolóban </t>
    </r>
    <r>
      <rPr>
        <b/>
        <sz val="12"/>
        <rFont val="Times New Roman CE"/>
        <family val="1"/>
        <charset val="238"/>
      </rPr>
      <t>Összesen  foglalkoztatottak    létszáma</t>
    </r>
  </si>
  <si>
    <r>
      <rPr>
        <b/>
        <sz val="12"/>
        <color rgb="FFFF0000"/>
        <rFont val="Times New Roman CE"/>
        <charset val="238"/>
      </rPr>
      <t xml:space="preserve">* </t>
    </r>
    <r>
      <rPr>
        <b/>
        <sz val="12"/>
        <rFont val="Times New Roman CE"/>
        <family val="1"/>
        <charset val="238"/>
      </rPr>
      <t>Közmunkában foglalkoztatottak létszáma</t>
    </r>
  </si>
  <si>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   Eredeti</t>
    </r>
  </si>
  <si>
    <t>02.ŰRLAP/54</t>
  </si>
  <si>
    <t>03.ŰRLAP/69</t>
  </si>
  <si>
    <t>04.ŰRLAP/27</t>
  </si>
  <si>
    <t>04.ŰRLAP/85</t>
  </si>
  <si>
    <t>04.ŰRLAP/89-85</t>
  </si>
  <si>
    <t>04.ÚRLAP/31-27</t>
  </si>
  <si>
    <t>04.ŰRLAP/111</t>
  </si>
  <si>
    <t>05.ŰRLAP/17</t>
  </si>
  <si>
    <t>06Ű/34</t>
  </si>
  <si>
    <r>
      <t>07.ŰRLAP/23</t>
    </r>
    <r>
      <rPr>
        <b/>
        <sz val="12"/>
        <color rgb="FFFF0000"/>
        <rFont val="Times New Roman"/>
        <family val="1"/>
        <charset val="238"/>
      </rPr>
      <t>(KÖZHATALMI  NÉLKÜL)</t>
    </r>
  </si>
  <si>
    <t>09.ŰRLAP/68</t>
  </si>
  <si>
    <t>09.ŰRLAP/123.</t>
  </si>
  <si>
    <t>10.ŰRLAP/22</t>
  </si>
  <si>
    <t>10.ŰRLAP/23</t>
  </si>
  <si>
    <t>10.ŰRLAP/24</t>
  </si>
  <si>
    <t>09.ŰRLAP/42</t>
  </si>
  <si>
    <t>09.ŰRLAP/102-97</t>
  </si>
  <si>
    <t>09.ŰRLAP/47-42</t>
  </si>
  <si>
    <t>09.ŰRLAP/84+95</t>
  </si>
  <si>
    <t>09.ŰRLAP/29+40</t>
  </si>
  <si>
    <t>09ŰRLAP/47-29-40</t>
  </si>
  <si>
    <t>10/38</t>
  </si>
  <si>
    <t>10.ŰRLAP/15</t>
  </si>
  <si>
    <t>10.ŰRLAP/16</t>
  </si>
  <si>
    <t>04.ŰRLAP/27.</t>
  </si>
  <si>
    <t>12.ŰRLAP/32</t>
  </si>
  <si>
    <t>04.ŰRLAP/94-32</t>
  </si>
  <si>
    <t>10.</t>
  </si>
  <si>
    <t>11.</t>
  </si>
  <si>
    <t>Kaposvári Humánszolgáltatási Gondnokság</t>
  </si>
  <si>
    <t xml:space="preserve">Fésüs Éva Központi Óvoda </t>
  </si>
  <si>
    <t>9.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</si>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</sst>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2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Arial CE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F9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6" fillId="0" borderId="1" xfId="0" applyFont="1" applyBorder="1"/>
    <xf numFmtId="3" fontId="8" fillId="0" borderId="5" xfId="0" applyNumberFormat="1" applyFont="1" applyBorder="1"/>
    <xf numFmtId="3" fontId="7" fillId="0" borderId="5" xfId="0" applyNumberFormat="1" applyFont="1" applyBorder="1"/>
    <xf numFmtId="3" fontId="6" fillId="0" borderId="5" xfId="0" applyNumberFormat="1" applyFont="1" applyBorder="1"/>
    <xf numFmtId="3" fontId="9" fillId="0" borderId="5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2" xfId="0" applyFont="1" applyBorder="1"/>
    <xf numFmtId="0" fontId="7" fillId="5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left"/>
    </xf>
    <xf numFmtId="3" fontId="6" fillId="0" borderId="5" xfId="0" applyNumberFormat="1" applyFont="1" applyBorder="1" applyProtection="1">
      <protection locked="0"/>
    </xf>
    <xf numFmtId="0" fontId="13" fillId="0" borderId="0" xfId="0" applyFont="1"/>
    <xf numFmtId="3" fontId="7" fillId="0" borderId="1" xfId="0" applyNumberFormat="1" applyFont="1" applyBorder="1"/>
    <xf numFmtId="3" fontId="12" fillId="0" borderId="1" xfId="0" applyNumberFormat="1" applyFont="1" applyBorder="1"/>
    <xf numFmtId="49" fontId="9" fillId="0" borderId="1" xfId="0" applyNumberFormat="1" applyFont="1" applyBorder="1"/>
    <xf numFmtId="3" fontId="14" fillId="0" borderId="1" xfId="0" applyNumberFormat="1" applyFont="1" applyBorder="1" applyAlignment="1">
      <alignment horizontal="left"/>
    </xf>
    <xf numFmtId="0" fontId="15" fillId="0" borderId="0" xfId="0" applyFont="1"/>
    <xf numFmtId="3" fontId="14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4" fillId="0" borderId="1" xfId="0" applyNumberFormat="1" applyFont="1" applyBorder="1"/>
    <xf numFmtId="3" fontId="12" fillId="0" borderId="5" xfId="0" applyNumberFormat="1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left"/>
    </xf>
    <xf numFmtId="0" fontId="16" fillId="0" borderId="0" xfId="0" applyFont="1"/>
    <xf numFmtId="0" fontId="7" fillId="23" borderId="6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1" borderId="5" xfId="0" applyNumberFormat="1" applyFont="1" applyFill="1" applyBorder="1" applyProtection="1">
      <protection locked="0"/>
    </xf>
    <xf numFmtId="3" fontId="6" fillId="0" borderId="0" xfId="0" applyNumberFormat="1" applyFont="1"/>
    <xf numFmtId="3" fontId="9" fillId="1" borderId="1" xfId="0" applyNumberFormat="1" applyFont="1" applyFill="1" applyBorder="1"/>
    <xf numFmtId="3" fontId="9" fillId="1" borderId="5" xfId="0" applyNumberFormat="1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6" fillId="0" borderId="10" xfId="0" applyNumberFormat="1" applyFont="1" applyBorder="1"/>
    <xf numFmtId="3" fontId="9" fillId="0" borderId="10" xfId="0" applyNumberFormat="1" applyFont="1" applyBorder="1"/>
    <xf numFmtId="0" fontId="7" fillId="18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left"/>
    </xf>
    <xf numFmtId="165" fontId="6" fillId="0" borderId="4" xfId="0" applyNumberFormat="1" applyFont="1" applyBorder="1"/>
    <xf numFmtId="165" fontId="6" fillId="0" borderId="5" xfId="0" applyNumberFormat="1" applyFont="1" applyBorder="1"/>
    <xf numFmtId="165" fontId="9" fillId="0" borderId="5" xfId="0" applyNumberFormat="1" applyFont="1" applyBorder="1"/>
    <xf numFmtId="0" fontId="7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11" fillId="0" borderId="5" xfId="0" applyFont="1" applyBorder="1" applyAlignment="1">
      <alignment horizontal="center"/>
    </xf>
    <xf numFmtId="3" fontId="17" fillId="0" borderId="5" xfId="0" applyNumberFormat="1" applyFont="1" applyBorder="1"/>
    <xf numFmtId="165" fontId="6" fillId="0" borderId="6" xfId="0" applyNumberFormat="1" applyFont="1" applyBorder="1"/>
    <xf numFmtId="3" fontId="9" fillId="0" borderId="0" xfId="0" applyNumberFormat="1" applyFont="1"/>
    <xf numFmtId="3" fontId="6" fillId="1" borderId="5" xfId="0" applyNumberFormat="1" applyFont="1" applyFill="1" applyBorder="1"/>
    <xf numFmtId="3" fontId="7" fillId="0" borderId="10" xfId="0" applyNumberFormat="1" applyFont="1" applyBorder="1"/>
    <xf numFmtId="165" fontId="6" fillId="0" borderId="2" xfId="0" applyNumberFormat="1" applyFont="1" applyBorder="1"/>
    <xf numFmtId="3" fontId="2" fillId="0" borderId="1" xfId="0" applyNumberFormat="1" applyFont="1" applyBorder="1"/>
    <xf numFmtId="49" fontId="2" fillId="0" borderId="1" xfId="0" applyNumberFormat="1" applyFont="1" applyBorder="1"/>
    <xf numFmtId="3" fontId="7" fillId="0" borderId="1" xfId="0" applyNumberFormat="1" applyFont="1" applyBorder="1" applyAlignment="1">
      <alignment horizontal="left"/>
    </xf>
    <xf numFmtId="3" fontId="7" fillId="0" borderId="0" xfId="0" applyNumberFormat="1" applyFont="1"/>
    <xf numFmtId="0" fontId="21" fillId="0" borderId="0" xfId="0" applyFont="1"/>
    <xf numFmtId="3" fontId="7" fillId="0" borderId="5" xfId="0" applyNumberFormat="1" applyFont="1" applyBorder="1" applyAlignment="1">
      <alignment horizontal="left"/>
    </xf>
    <xf numFmtId="3" fontId="7" fillId="0" borderId="9" xfId="0" applyNumberFormat="1" applyFont="1" applyBorder="1"/>
    <xf numFmtId="3" fontId="2" fillId="0" borderId="2" xfId="0" applyNumberFormat="1" applyFont="1" applyBorder="1"/>
    <xf numFmtId="49" fontId="2" fillId="0" borderId="2" xfId="0" applyNumberFormat="1" applyFont="1" applyBorder="1"/>
    <xf numFmtId="3" fontId="7" fillId="0" borderId="11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3" fontId="7" fillId="0" borderId="2" xfId="0" applyNumberFormat="1" applyFont="1" applyBorder="1"/>
    <xf numFmtId="165" fontId="7" fillId="0" borderId="5" xfId="0" applyNumberFormat="1" applyFont="1" applyBorder="1"/>
    <xf numFmtId="3" fontId="7" fillId="0" borderId="8" xfId="0" applyNumberFormat="1" applyFont="1" applyBorder="1"/>
    <xf numFmtId="165" fontId="7" fillId="0" borderId="4" xfId="0" applyNumberFormat="1" applyFont="1" applyBorder="1"/>
    <xf numFmtId="3" fontId="0" fillId="0" borderId="0" xfId="0" applyNumberFormat="1" applyFont="1"/>
    <xf numFmtId="0" fontId="0" fillId="0" borderId="0" xfId="0" applyFont="1"/>
    <xf numFmtId="165" fontId="1" fillId="0" borderId="5" xfId="0" applyNumberFormat="1" applyFont="1" applyBorder="1"/>
    <xf numFmtId="165" fontId="7" fillId="0" borderId="11" xfId="0" applyNumberFormat="1" applyFont="1" applyBorder="1"/>
    <xf numFmtId="3" fontId="7" fillId="0" borderId="3" xfId="0" applyNumberFormat="1" applyFont="1" applyBorder="1"/>
  </cellXfs>
  <cellStyles count="6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</cellStyles>
  <dxfs count="0"/>
  <tableStyles count="0" defaultTableStyle="TableStyleMedium9" defaultPivotStyle="PivotStyleLight16"/>
  <colors>
    <mruColors>
      <color rgb="FF3F9FFF"/>
      <color rgb="FFFFFFCC"/>
      <color rgb="FFFFCC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lcsartimea/Dokumentumok/Ibolya/2013/El&#337;ir.m&#243;d/2013.rend.m-1.r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lcsartimea/Dokumentumok/Ibolya/2013/El&#337;ir.m&#243;d/2013.rend.m-4.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forrás-rend -kincstár"/>
      <sheetName val="kincstár-rend."/>
      <sheetName val="forrás-rend"/>
      <sheetName val="intézm.rend."/>
      <sheetName val="mód.ei."/>
      <sheetName val="módosítás-ö"/>
      <sheetName val="2013.terv"/>
      <sheetName val="01.-06."/>
      <sheetName val="02.Ált.Isk.Óv.Eü."/>
      <sheetName val="02.07.GESZ"/>
      <sheetName val="int-céltartalék"/>
      <sheetName val="2.1.élelm.kiad-bev.mód"/>
      <sheetName val="2.2.int.egyéb ir.szervi"/>
      <sheetName val="2.3.kv-i szervi ht-kör"/>
      <sheetName val="4.c.1.átcsop.igény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"/>
      <sheetName val="1.2.m-bevételek"/>
      <sheetName val="4.c.2. bev-ből elvonás"/>
      <sheetName val="1.sz.k-támog-tartós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 xml:space="preserve">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D7">
            <v>31</v>
          </cell>
          <cell r="H7">
            <v>31</v>
          </cell>
          <cell r="L7">
            <v>0</v>
          </cell>
        </row>
        <row r="8">
          <cell r="D8">
            <v>735</v>
          </cell>
          <cell r="H8">
            <v>735</v>
          </cell>
          <cell r="L8">
            <v>0</v>
          </cell>
        </row>
        <row r="9">
          <cell r="D9">
            <v>50</v>
          </cell>
          <cell r="H9">
            <v>50</v>
          </cell>
          <cell r="L9">
            <v>0</v>
          </cell>
        </row>
        <row r="10">
          <cell r="D10">
            <v>42</v>
          </cell>
          <cell r="H10">
            <v>42</v>
          </cell>
          <cell r="L10">
            <v>0</v>
          </cell>
        </row>
        <row r="11">
          <cell r="D11">
            <v>58</v>
          </cell>
          <cell r="H11">
            <v>58</v>
          </cell>
          <cell r="L11">
            <v>0</v>
          </cell>
        </row>
        <row r="12">
          <cell r="D12">
            <v>55</v>
          </cell>
          <cell r="H12">
            <v>55</v>
          </cell>
          <cell r="L12">
            <v>0</v>
          </cell>
        </row>
        <row r="13">
          <cell r="D13">
            <v>45</v>
          </cell>
          <cell r="H13">
            <v>45</v>
          </cell>
          <cell r="L13">
            <v>0</v>
          </cell>
        </row>
        <row r="14">
          <cell r="D14">
            <v>55</v>
          </cell>
          <cell r="H14">
            <v>55</v>
          </cell>
          <cell r="L14">
            <v>0</v>
          </cell>
        </row>
        <row r="15">
          <cell r="D15">
            <v>241</v>
          </cell>
          <cell r="H15">
            <v>241</v>
          </cell>
          <cell r="L15">
            <v>0</v>
          </cell>
        </row>
        <row r="16">
          <cell r="D16">
            <v>26</v>
          </cell>
          <cell r="H16">
            <v>26</v>
          </cell>
          <cell r="L16">
            <v>0</v>
          </cell>
        </row>
        <row r="17">
          <cell r="D17">
            <v>163</v>
          </cell>
          <cell r="H17">
            <v>163</v>
          </cell>
          <cell r="L17">
            <v>0</v>
          </cell>
        </row>
        <row r="18">
          <cell r="D18">
            <v>39</v>
          </cell>
          <cell r="H18">
            <v>39</v>
          </cell>
          <cell r="L18">
            <v>0</v>
          </cell>
        </row>
        <row r="19">
          <cell r="D19">
            <v>217</v>
          </cell>
          <cell r="H19">
            <v>217</v>
          </cell>
          <cell r="L19">
            <v>0</v>
          </cell>
        </row>
        <row r="20">
          <cell r="D20">
            <v>49</v>
          </cell>
          <cell r="H20">
            <v>49</v>
          </cell>
          <cell r="L20">
            <v>0</v>
          </cell>
        </row>
        <row r="21">
          <cell r="D21">
            <v>47</v>
          </cell>
          <cell r="H21">
            <v>47</v>
          </cell>
          <cell r="L21">
            <v>0</v>
          </cell>
        </row>
        <row r="22">
          <cell r="L22">
            <v>0</v>
          </cell>
          <cell r="M22">
            <v>314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4.c.1.átcsop.igény"/>
      <sheetName val="4.c.1.átcsop.igény (2)"/>
      <sheetName val="forrás-rend -kincstár"/>
      <sheetName val="kincstár-rend."/>
      <sheetName val="forrás-rend"/>
      <sheetName val="int-céltartalék"/>
      <sheetName val="intézm.rend."/>
      <sheetName val="01.-06."/>
      <sheetName val="2013.terv"/>
      <sheetName val="02.Ált.Isk.Óv.Eü."/>
      <sheetName val="02.07.GESZ"/>
      <sheetName val="mód.ei."/>
      <sheetName val="2.1.élelm.kiad-bev.mód"/>
      <sheetName val="2.2.int.egyéb ir.szervi"/>
      <sheetName val="2.3.kv-i szervi ht-kör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 (2)"/>
      <sheetName val="1.1.m-élelmezés-anal"/>
      <sheetName val="1.2.m-bevételek (2)"/>
      <sheetName val="1.2.m-bevételek"/>
      <sheetName val="4.c.2. bev-ből elvonás"/>
      <sheetName val="1.sz.k-támog-tartós"/>
      <sheetName val="módosítás-ö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E7">
            <v>265</v>
          </cell>
          <cell r="I7">
            <v>31</v>
          </cell>
          <cell r="M7">
            <v>234</v>
          </cell>
        </row>
        <row r="8">
          <cell r="E8">
            <v>638</v>
          </cell>
          <cell r="I8">
            <v>598</v>
          </cell>
          <cell r="M8">
            <v>40</v>
          </cell>
        </row>
        <row r="9">
          <cell r="E9">
            <v>57</v>
          </cell>
          <cell r="I9">
            <v>55</v>
          </cell>
          <cell r="M9">
            <v>2</v>
          </cell>
        </row>
        <row r="10">
          <cell r="E10">
            <v>47</v>
          </cell>
          <cell r="I10">
            <v>46</v>
          </cell>
          <cell r="M10">
            <v>1</v>
          </cell>
        </row>
        <row r="11">
          <cell r="E11">
            <v>67</v>
          </cell>
          <cell r="I11">
            <v>64</v>
          </cell>
          <cell r="M11">
            <v>3</v>
          </cell>
        </row>
        <row r="12">
          <cell r="E12">
            <v>64</v>
          </cell>
          <cell r="I12">
            <v>60</v>
          </cell>
          <cell r="M12">
            <v>4</v>
          </cell>
        </row>
        <row r="13">
          <cell r="E13">
            <v>50</v>
          </cell>
          <cell r="I13">
            <v>49</v>
          </cell>
          <cell r="M13">
            <v>1</v>
          </cell>
        </row>
        <row r="14">
          <cell r="E14">
            <v>61</v>
          </cell>
          <cell r="I14">
            <v>60</v>
          </cell>
          <cell r="M14">
            <v>1</v>
          </cell>
        </row>
        <row r="15">
          <cell r="E15">
            <v>265</v>
          </cell>
          <cell r="I15">
            <v>238</v>
          </cell>
          <cell r="M15">
            <v>27</v>
          </cell>
        </row>
        <row r="16">
          <cell r="E16">
            <v>27</v>
          </cell>
          <cell r="I16">
            <v>26</v>
          </cell>
          <cell r="M16">
            <v>1</v>
          </cell>
        </row>
        <row r="17">
          <cell r="E17">
            <v>0</v>
          </cell>
          <cell r="I17">
            <v>0</v>
          </cell>
          <cell r="M17">
            <v>0</v>
          </cell>
        </row>
        <row r="18">
          <cell r="E18">
            <v>47</v>
          </cell>
          <cell r="I18">
            <v>39</v>
          </cell>
          <cell r="M18">
            <v>8</v>
          </cell>
        </row>
        <row r="19">
          <cell r="E19">
            <v>221</v>
          </cell>
          <cell r="I19">
            <v>212</v>
          </cell>
          <cell r="M19">
            <v>9</v>
          </cell>
        </row>
        <row r="20">
          <cell r="E20">
            <v>62</v>
          </cell>
          <cell r="I20">
            <v>51</v>
          </cell>
          <cell r="M20">
            <v>11</v>
          </cell>
        </row>
        <row r="21">
          <cell r="E21">
            <v>53</v>
          </cell>
          <cell r="I21">
            <v>47</v>
          </cell>
          <cell r="M21">
            <v>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F9FFF"/>
  </sheetPr>
  <dimension ref="A1:BS22"/>
  <sheetViews>
    <sheetView view="pageBreakPreview" zoomScale="68" zoomScaleSheetLayoutView="68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19.5703125" style="20" customWidth="1"/>
    <col min="17" max="17" width="19.140625" style="20" customWidth="1"/>
    <col min="18" max="18" width="18.85546875" style="20" customWidth="1"/>
    <col min="19" max="19" width="17.140625" style="20" customWidth="1"/>
    <col min="20" max="20" width="18.42578125" style="20" customWidth="1"/>
    <col min="21" max="21" width="19.5703125" style="20" customWidth="1"/>
    <col min="22" max="22" width="17.5703125" style="20" customWidth="1"/>
    <col min="23" max="23" width="16.42578125" style="20" customWidth="1"/>
    <col min="24" max="24" width="18.140625" style="20" customWidth="1"/>
    <col min="25" max="25" width="19" style="20" customWidth="1"/>
    <col min="26" max="26" width="16.7109375" style="20" customWidth="1"/>
    <col min="27" max="27" width="15.4257812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5" width="15.42578125" style="20" customWidth="1"/>
    <col min="36" max="36" width="18.140625" style="20" customWidth="1"/>
    <col min="37" max="37" width="17.85546875" style="20" customWidth="1"/>
    <col min="38" max="38" width="17.28515625" style="20" customWidth="1"/>
    <col min="39" max="39" width="16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28515625" style="20" customWidth="1"/>
    <col min="61" max="61" width="18.85546875" style="20" customWidth="1"/>
    <col min="62" max="62" width="17.140625" style="20" customWidth="1"/>
    <col min="63" max="63" width="15.42578125" style="20" customWidth="1"/>
    <col min="64" max="64" width="20.140625" style="20" customWidth="1"/>
    <col min="65" max="65" width="18.5703125" style="20" customWidth="1"/>
    <col min="66" max="66" width="16.85546875" style="20" customWidth="1"/>
    <col min="67" max="67" width="14.85546875" style="20" customWidth="1"/>
    <col min="68" max="68" width="20.140625" style="20" customWidth="1"/>
    <col min="69" max="69" width="21.42578125" style="20" customWidth="1"/>
    <col min="70" max="70" width="19.42578125" style="20" customWidth="1"/>
    <col min="71" max="71" width="16.85546875" style="20" customWidth="1"/>
    <col min="72" max="16384" width="9.140625" style="20"/>
  </cols>
  <sheetData>
    <row r="1" spans="1:71" ht="20.100000000000001" customHeight="1" x14ac:dyDescent="0.25">
      <c r="A1" s="13" t="s">
        <v>172</v>
      </c>
      <c r="B1" s="13"/>
      <c r="C1" s="14" t="s">
        <v>4</v>
      </c>
      <c r="D1" s="118" t="s">
        <v>48</v>
      </c>
      <c r="E1" s="119"/>
      <c r="F1" s="119"/>
      <c r="G1" s="119"/>
      <c r="H1" s="122" t="s">
        <v>50</v>
      </c>
      <c r="I1" s="123"/>
      <c r="J1" s="123"/>
      <c r="K1" s="123"/>
      <c r="L1" s="124" t="s">
        <v>51</v>
      </c>
      <c r="M1" s="125"/>
      <c r="N1" s="125"/>
      <c r="O1" s="125"/>
      <c r="P1" s="126" t="s">
        <v>52</v>
      </c>
      <c r="Q1" s="127"/>
      <c r="R1" s="127"/>
      <c r="S1" s="127"/>
      <c r="T1" s="102" t="s">
        <v>53</v>
      </c>
      <c r="U1" s="103"/>
      <c r="V1" s="103"/>
      <c r="W1" s="103"/>
      <c r="X1" s="108" t="s">
        <v>54</v>
      </c>
      <c r="Y1" s="109"/>
      <c r="Z1" s="109"/>
      <c r="AA1" s="109"/>
      <c r="AB1" s="114" t="s">
        <v>55</v>
      </c>
      <c r="AC1" s="115"/>
      <c r="AD1" s="115"/>
      <c r="AE1" s="115"/>
      <c r="AF1" s="104" t="s">
        <v>57</v>
      </c>
      <c r="AG1" s="105"/>
      <c r="AH1" s="105"/>
      <c r="AI1" s="105"/>
      <c r="AJ1" s="116" t="s">
        <v>58</v>
      </c>
      <c r="AK1" s="117"/>
      <c r="AL1" s="117"/>
      <c r="AM1" s="117"/>
      <c r="AN1" s="108" t="s">
        <v>59</v>
      </c>
      <c r="AO1" s="109"/>
      <c r="AP1" s="109"/>
      <c r="AQ1" s="109"/>
      <c r="AR1" s="118" t="s">
        <v>60</v>
      </c>
      <c r="AS1" s="119"/>
      <c r="AT1" s="119"/>
      <c r="AU1" s="119"/>
      <c r="AV1" s="120" t="s">
        <v>61</v>
      </c>
      <c r="AW1" s="121"/>
      <c r="AX1" s="121"/>
      <c r="AY1" s="121"/>
      <c r="AZ1" s="102" t="s">
        <v>63</v>
      </c>
      <c r="BA1" s="103"/>
      <c r="BB1" s="103"/>
      <c r="BC1" s="103"/>
      <c r="BD1" s="104" t="s">
        <v>64</v>
      </c>
      <c r="BE1" s="105"/>
      <c r="BF1" s="105"/>
      <c r="BG1" s="105"/>
      <c r="BH1" s="106" t="s">
        <v>65</v>
      </c>
      <c r="BI1" s="107"/>
      <c r="BJ1" s="107"/>
      <c r="BK1" s="107"/>
      <c r="BL1" s="110" t="s">
        <v>66</v>
      </c>
      <c r="BM1" s="111"/>
      <c r="BN1" s="111"/>
      <c r="BO1" s="111"/>
      <c r="BP1" s="112" t="s">
        <v>67</v>
      </c>
      <c r="BQ1" s="113"/>
      <c r="BR1" s="113"/>
      <c r="BS1" s="113"/>
    </row>
    <row r="2" spans="1:71" ht="20.100000000000001" customHeight="1" x14ac:dyDescent="0.25">
      <c r="A2" s="21" t="s">
        <v>5</v>
      </c>
      <c r="B2" s="21" t="s">
        <v>0</v>
      </c>
      <c r="C2" s="3" t="s">
        <v>90</v>
      </c>
      <c r="D2" s="100" t="s">
        <v>49</v>
      </c>
      <c r="E2" s="101"/>
      <c r="F2" s="101"/>
      <c r="G2" s="101"/>
      <c r="H2" s="100" t="s">
        <v>181</v>
      </c>
      <c r="I2" s="101"/>
      <c r="J2" s="101"/>
      <c r="K2" s="101"/>
      <c r="L2" s="100" t="s">
        <v>182</v>
      </c>
      <c r="M2" s="101"/>
      <c r="N2" s="101"/>
      <c r="O2" s="101"/>
      <c r="P2" s="100" t="s">
        <v>186</v>
      </c>
      <c r="Q2" s="101"/>
      <c r="R2" s="101"/>
      <c r="S2" s="101"/>
      <c r="T2" s="100" t="s">
        <v>185</v>
      </c>
      <c r="U2" s="101"/>
      <c r="V2" s="101"/>
      <c r="W2" s="101"/>
      <c r="X2" s="100" t="s">
        <v>183</v>
      </c>
      <c r="Y2" s="101"/>
      <c r="Z2" s="101"/>
      <c r="AA2" s="101"/>
      <c r="AB2" s="100" t="s">
        <v>184</v>
      </c>
      <c r="AC2" s="101"/>
      <c r="AD2" s="101"/>
      <c r="AE2" s="101"/>
      <c r="AF2" s="100" t="s">
        <v>56</v>
      </c>
      <c r="AG2" s="101"/>
      <c r="AH2" s="101"/>
      <c r="AI2" s="101"/>
      <c r="AJ2" s="100" t="s">
        <v>187</v>
      </c>
      <c r="AK2" s="101"/>
      <c r="AL2" s="101"/>
      <c r="AM2" s="101"/>
      <c r="AN2" s="100" t="s">
        <v>207</v>
      </c>
      <c r="AO2" s="101"/>
      <c r="AP2" s="101"/>
      <c r="AQ2" s="101"/>
      <c r="AR2" s="100" t="s">
        <v>206</v>
      </c>
      <c r="AS2" s="101"/>
      <c r="AT2" s="101"/>
      <c r="AU2" s="101"/>
      <c r="AV2" s="100" t="s">
        <v>62</v>
      </c>
      <c r="AW2" s="101"/>
      <c r="AX2" s="101"/>
      <c r="AY2" s="101"/>
      <c r="AZ2" s="100" t="s">
        <v>188</v>
      </c>
      <c r="BA2" s="101"/>
      <c r="BB2" s="101"/>
      <c r="BC2" s="101"/>
      <c r="BD2" s="100" t="s">
        <v>205</v>
      </c>
      <c r="BE2" s="101"/>
      <c r="BF2" s="101"/>
      <c r="BG2" s="101"/>
      <c r="BH2" s="100"/>
      <c r="BI2" s="101"/>
      <c r="BJ2" s="101"/>
      <c r="BK2" s="101"/>
      <c r="BL2" s="100" t="s">
        <v>189</v>
      </c>
      <c r="BM2" s="101"/>
      <c r="BN2" s="101"/>
      <c r="BO2" s="101"/>
      <c r="BP2" s="100" t="s">
        <v>68</v>
      </c>
      <c r="BQ2" s="101"/>
      <c r="BR2" s="101"/>
      <c r="BS2" s="101"/>
    </row>
    <row r="3" spans="1:71" ht="20.100000000000001" customHeight="1" x14ac:dyDescent="0.25">
      <c r="A3" s="21" t="s">
        <v>3</v>
      </c>
      <c r="B3" s="21" t="s">
        <v>1</v>
      </c>
      <c r="C3" s="3" t="s">
        <v>91</v>
      </c>
      <c r="D3" s="23" t="s">
        <v>7</v>
      </c>
      <c r="E3" s="24" t="s">
        <v>25</v>
      </c>
      <c r="F3" s="25" t="s">
        <v>42</v>
      </c>
      <c r="G3" s="25" t="s">
        <v>47</v>
      </c>
      <c r="H3" s="23" t="s">
        <v>7</v>
      </c>
      <c r="I3" s="24" t="s">
        <v>25</v>
      </c>
      <c r="J3" s="25" t="s">
        <v>42</v>
      </c>
      <c r="K3" s="25" t="s">
        <v>47</v>
      </c>
      <c r="L3" s="23" t="s">
        <v>7</v>
      </c>
      <c r="M3" s="24" t="s">
        <v>25</v>
      </c>
      <c r="N3" s="25" t="s">
        <v>42</v>
      </c>
      <c r="O3" s="25" t="s">
        <v>47</v>
      </c>
      <c r="P3" s="23" t="s">
        <v>7</v>
      </c>
      <c r="Q3" s="24" t="s">
        <v>25</v>
      </c>
      <c r="R3" s="25" t="s">
        <v>42</v>
      </c>
      <c r="S3" s="25" t="s">
        <v>47</v>
      </c>
      <c r="T3" s="23" t="s">
        <v>7</v>
      </c>
      <c r="U3" s="24" t="s">
        <v>25</v>
      </c>
      <c r="V3" s="25" t="s">
        <v>42</v>
      </c>
      <c r="W3" s="25" t="s">
        <v>47</v>
      </c>
      <c r="X3" s="23" t="s">
        <v>7</v>
      </c>
      <c r="Y3" s="24" t="s">
        <v>25</v>
      </c>
      <c r="Z3" s="25" t="s">
        <v>42</v>
      </c>
      <c r="AA3" s="25" t="s">
        <v>47</v>
      </c>
      <c r="AB3" s="23" t="s">
        <v>7</v>
      </c>
      <c r="AC3" s="24" t="s">
        <v>25</v>
      </c>
      <c r="AD3" s="25" t="s">
        <v>42</v>
      </c>
      <c r="AE3" s="25" t="s">
        <v>47</v>
      </c>
      <c r="AF3" s="23" t="s">
        <v>7</v>
      </c>
      <c r="AG3" s="24" t="s">
        <v>25</v>
      </c>
      <c r="AH3" s="25" t="s">
        <v>42</v>
      </c>
      <c r="AI3" s="25" t="s">
        <v>47</v>
      </c>
      <c r="AJ3" s="23" t="s">
        <v>7</v>
      </c>
      <c r="AK3" s="24" t="s">
        <v>25</v>
      </c>
      <c r="AL3" s="25" t="s">
        <v>42</v>
      </c>
      <c r="AM3" s="25" t="s">
        <v>47</v>
      </c>
      <c r="AN3" s="23" t="s">
        <v>7</v>
      </c>
      <c r="AO3" s="24" t="s">
        <v>25</v>
      </c>
      <c r="AP3" s="25" t="s">
        <v>42</v>
      </c>
      <c r="AQ3" s="25" t="s">
        <v>47</v>
      </c>
      <c r="AR3" s="23" t="s">
        <v>7</v>
      </c>
      <c r="AS3" s="24" t="s">
        <v>25</v>
      </c>
      <c r="AT3" s="25" t="s">
        <v>42</v>
      </c>
      <c r="AU3" s="25" t="s">
        <v>47</v>
      </c>
      <c r="AV3" s="23" t="s">
        <v>7</v>
      </c>
      <c r="AW3" s="24" t="s">
        <v>25</v>
      </c>
      <c r="AX3" s="25" t="s">
        <v>42</v>
      </c>
      <c r="AY3" s="25" t="s">
        <v>47</v>
      </c>
      <c r="AZ3" s="23" t="s">
        <v>7</v>
      </c>
      <c r="BA3" s="24" t="s">
        <v>25</v>
      </c>
      <c r="BB3" s="25" t="s">
        <v>42</v>
      </c>
      <c r="BC3" s="25" t="s">
        <v>47</v>
      </c>
      <c r="BD3" s="23" t="s">
        <v>7</v>
      </c>
      <c r="BE3" s="24" t="s">
        <v>25</v>
      </c>
      <c r="BF3" s="25" t="s">
        <v>42</v>
      </c>
      <c r="BG3" s="25" t="s">
        <v>47</v>
      </c>
      <c r="BH3" s="23" t="s">
        <v>7</v>
      </c>
      <c r="BI3" s="24" t="s">
        <v>25</v>
      </c>
      <c r="BJ3" s="25" t="s">
        <v>42</v>
      </c>
      <c r="BK3" s="25" t="s">
        <v>47</v>
      </c>
      <c r="BL3" s="23" t="s">
        <v>7</v>
      </c>
      <c r="BM3" s="24" t="s">
        <v>25</v>
      </c>
      <c r="BN3" s="25" t="s">
        <v>42</v>
      </c>
      <c r="BO3" s="25" t="s">
        <v>47</v>
      </c>
      <c r="BP3" s="23" t="s">
        <v>7</v>
      </c>
      <c r="BQ3" s="24" t="s">
        <v>25</v>
      </c>
      <c r="BR3" s="25" t="s">
        <v>42</v>
      </c>
      <c r="BS3" s="25" t="s">
        <v>47</v>
      </c>
    </row>
    <row r="4" spans="1:71" ht="20.100000000000001" customHeight="1" x14ac:dyDescent="0.25">
      <c r="A4" s="21" t="s">
        <v>4</v>
      </c>
      <c r="B4" s="21"/>
      <c r="C4" s="26"/>
      <c r="D4" s="25" t="s">
        <v>17</v>
      </c>
      <c r="E4" s="24" t="s">
        <v>17</v>
      </c>
      <c r="F4" s="25"/>
      <c r="G4" s="25" t="s">
        <v>46</v>
      </c>
      <c r="H4" s="25" t="s">
        <v>17</v>
      </c>
      <c r="I4" s="24" t="s">
        <v>17</v>
      </c>
      <c r="J4" s="25"/>
      <c r="K4" s="25" t="s">
        <v>46</v>
      </c>
      <c r="L4" s="25" t="s">
        <v>17</v>
      </c>
      <c r="M4" s="24" t="s">
        <v>17</v>
      </c>
      <c r="N4" s="25"/>
      <c r="O4" s="25" t="s">
        <v>46</v>
      </c>
      <c r="P4" s="25" t="s">
        <v>17</v>
      </c>
      <c r="Q4" s="24" t="s">
        <v>17</v>
      </c>
      <c r="R4" s="25"/>
      <c r="S4" s="25" t="s">
        <v>46</v>
      </c>
      <c r="T4" s="25" t="s">
        <v>17</v>
      </c>
      <c r="U4" s="24" t="s">
        <v>17</v>
      </c>
      <c r="V4" s="25"/>
      <c r="W4" s="25" t="s">
        <v>46</v>
      </c>
      <c r="X4" s="25" t="s">
        <v>17</v>
      </c>
      <c r="Y4" s="24" t="s">
        <v>17</v>
      </c>
      <c r="Z4" s="25"/>
      <c r="AA4" s="25" t="s">
        <v>46</v>
      </c>
      <c r="AB4" s="25" t="s">
        <v>17</v>
      </c>
      <c r="AC4" s="24" t="s">
        <v>17</v>
      </c>
      <c r="AD4" s="25"/>
      <c r="AE4" s="25" t="s">
        <v>46</v>
      </c>
      <c r="AF4" s="25" t="s">
        <v>17</v>
      </c>
      <c r="AG4" s="24" t="s">
        <v>17</v>
      </c>
      <c r="AH4" s="25"/>
      <c r="AI4" s="25" t="s">
        <v>46</v>
      </c>
      <c r="AJ4" s="25" t="s">
        <v>17</v>
      </c>
      <c r="AK4" s="24" t="s">
        <v>17</v>
      </c>
      <c r="AL4" s="25"/>
      <c r="AM4" s="25" t="s">
        <v>46</v>
      </c>
      <c r="AN4" s="25" t="s">
        <v>17</v>
      </c>
      <c r="AO4" s="24" t="s">
        <v>17</v>
      </c>
      <c r="AP4" s="25"/>
      <c r="AQ4" s="25" t="s">
        <v>46</v>
      </c>
      <c r="AR4" s="25" t="s">
        <v>17</v>
      </c>
      <c r="AS4" s="24" t="s">
        <v>17</v>
      </c>
      <c r="AT4" s="25"/>
      <c r="AU4" s="25" t="s">
        <v>46</v>
      </c>
      <c r="AV4" s="25" t="s">
        <v>17</v>
      </c>
      <c r="AW4" s="24" t="s">
        <v>17</v>
      </c>
      <c r="AX4" s="25"/>
      <c r="AY4" s="25" t="s">
        <v>46</v>
      </c>
      <c r="AZ4" s="25" t="s">
        <v>17</v>
      </c>
      <c r="BA4" s="24" t="s">
        <v>17</v>
      </c>
      <c r="BB4" s="25"/>
      <c r="BC4" s="25" t="s">
        <v>46</v>
      </c>
      <c r="BD4" s="25" t="s">
        <v>17</v>
      </c>
      <c r="BE4" s="24" t="s">
        <v>17</v>
      </c>
      <c r="BF4" s="25"/>
      <c r="BG4" s="25" t="s">
        <v>46</v>
      </c>
      <c r="BH4" s="25" t="s">
        <v>17</v>
      </c>
      <c r="BI4" s="24" t="s">
        <v>17</v>
      </c>
      <c r="BJ4" s="25"/>
      <c r="BK4" s="25" t="s">
        <v>46</v>
      </c>
      <c r="BL4" s="25" t="s">
        <v>17</v>
      </c>
      <c r="BM4" s="24" t="s">
        <v>17</v>
      </c>
      <c r="BN4" s="25"/>
      <c r="BO4" s="25" t="s">
        <v>46</v>
      </c>
      <c r="BP4" s="25" t="s">
        <v>17</v>
      </c>
      <c r="BQ4" s="24" t="s">
        <v>17</v>
      </c>
      <c r="BR4" s="25"/>
      <c r="BS4" s="25" t="s">
        <v>46</v>
      </c>
    </row>
    <row r="5" spans="1:7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</row>
    <row r="6" spans="1:71" s="29" customFormat="1" ht="20.100000000000001" customHeight="1" x14ac:dyDescent="0.25">
      <c r="A6" s="10" t="s">
        <v>8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230848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5">
        <v>38849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5">
        <v>779151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5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5">
        <v>0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5">
        <v>0</v>
      </c>
      <c r="AA6" s="6" t="e">
        <f>Y6-Z6</f>
        <v>#REF!</v>
      </c>
      <c r="AB6" s="28" t="e">
        <f>#REF!</f>
        <v>#REF!</v>
      </c>
      <c r="AC6" s="6" t="e">
        <f>#REF!</f>
        <v>#REF!</v>
      </c>
      <c r="AD6" s="5">
        <v>0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5">
        <v>0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28" t="e">
        <f>#REF!</f>
        <v>#REF!</v>
      </c>
      <c r="AO6" s="6" t="e">
        <f>#REF!</f>
        <v>#REF!</v>
      </c>
      <c r="AP6" s="5">
        <v>0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5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5">
        <v>12890</v>
      </c>
      <c r="AY6" s="6" t="e">
        <f>AW6-AX6</f>
        <v>#REF!</v>
      </c>
      <c r="AZ6" s="28" t="e">
        <f>#REF!</f>
        <v>#REF!</v>
      </c>
      <c r="BA6" s="6" t="e">
        <f>#REF!</f>
        <v>#REF!</v>
      </c>
      <c r="BB6" s="5">
        <v>11889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5">
        <v>0</v>
      </c>
      <c r="BG6" s="6" t="e">
        <f>BE6-BF6</f>
        <v>#REF!</v>
      </c>
      <c r="BH6" s="6" t="e">
        <f>BD6+AZ6+AV6+AR6+AN6+AJ6+AF6+AB6+X6+T6+P6+L6+H6+D6</f>
        <v>#REF!</v>
      </c>
      <c r="BI6" s="6" t="e">
        <f>BE6+BA6+AW6+AS6+AO6+AK6+AG6+AC6+Y6+U6+Q6+M6+I6+E6</f>
        <v>#REF!</v>
      </c>
      <c r="BJ6" s="6">
        <f>BF6+BB6+AX6+AT6+AP6+AL6+AH6+AD6+Z6+V6+R6+N6+J6+F6</f>
        <v>1073627</v>
      </c>
      <c r="BK6" s="6" t="e">
        <f>BG6+BC6+AY6+AU6+AQ6+AM6+AI6+AE6+AA6+W6+S6+O6+K6+G6</f>
        <v>#REF!</v>
      </c>
      <c r="BL6" s="28"/>
      <c r="BM6" s="28"/>
      <c r="BN6" s="84">
        <v>-4925</v>
      </c>
      <c r="BO6" s="6">
        <f>BM6-BN6</f>
        <v>4925</v>
      </c>
      <c r="BP6" s="6" t="e">
        <f>BL6+BH6</f>
        <v>#REF!</v>
      </c>
      <c r="BQ6" s="6" t="e">
        <f>BM6+BI6</f>
        <v>#REF!</v>
      </c>
      <c r="BR6" s="6">
        <f>BN6+BJ6</f>
        <v>1068702</v>
      </c>
      <c r="BS6" s="6" t="e">
        <f>BO6+BK6</f>
        <v>#REF!</v>
      </c>
    </row>
    <row r="7" spans="1:71" s="29" customFormat="1" ht="20.100000000000001" customHeight="1" x14ac:dyDescent="0.25">
      <c r="A7" s="10" t="s">
        <v>9</v>
      </c>
      <c r="B7" s="30"/>
      <c r="C7" s="31" t="s">
        <v>26</v>
      </c>
      <c r="D7" s="10" t="e">
        <f>#REF!</f>
        <v>#REF!</v>
      </c>
      <c r="E7" s="10" t="e">
        <f>#REF!</f>
        <v>#REF!</v>
      </c>
      <c r="F7" s="10">
        <f>F8+F9+F10+F11+F12+F13+F14+F15+F16</f>
        <v>1169770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274984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1607378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38623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0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5483</v>
      </c>
      <c r="AA7" s="6" t="e">
        <f t="shared" ref="AA7:AA20" si="5">Y7-Z7</f>
        <v>#REF!</v>
      </c>
      <c r="AB7" s="10" t="e">
        <f>#REF!</f>
        <v>#REF!</v>
      </c>
      <c r="AC7" s="10" t="e">
        <f>#REF!</f>
        <v>#REF!</v>
      </c>
      <c r="AD7" s="10">
        <f>AD8+AD9+AD10+AD11+AD12+AD13+AD14+AD15+AD16</f>
        <v>0</v>
      </c>
      <c r="AE7" s="6" t="e">
        <f t="shared" ref="AE7:AE20" si="6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0</v>
      </c>
      <c r="AI7" s="6" t="e">
        <f t="shared" ref="AI7:AI20" si="7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0</v>
      </c>
      <c r="AM7" s="6" t="e">
        <f t="shared" ref="AM7:AM20" si="8">AK7-AL7</f>
        <v>#REF!</v>
      </c>
      <c r="AN7" s="10" t="e">
        <f>#REF!</f>
        <v>#REF!</v>
      </c>
      <c r="AO7" s="10" t="e">
        <f>#REF!</f>
        <v>#REF!</v>
      </c>
      <c r="AP7" s="10">
        <f>AP8+AP9+AP10+AP11+AP12+AP13+AP14+AP15+AP16</f>
        <v>0</v>
      </c>
      <c r="AQ7" s="6" t="e">
        <f t="shared" ref="AQ7:AQ20" si="9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552</v>
      </c>
      <c r="AU7" s="6" t="e">
        <f t="shared" ref="AU7:AU20" si="10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34381</v>
      </c>
      <c r="AY7" s="6" t="e">
        <f t="shared" ref="AY7:AY20" si="11">AW7-AX7</f>
        <v>#REF!</v>
      </c>
      <c r="AZ7" s="10" t="e">
        <f>#REF!</f>
        <v>#REF!</v>
      </c>
      <c r="BA7" s="10" t="e">
        <f>#REF!</f>
        <v>#REF!</v>
      </c>
      <c r="BB7" s="10">
        <f>BB8+BB9+BB10+BB11+BB12+BB13+BB14+BB15+BB16</f>
        <v>20082</v>
      </c>
      <c r="BC7" s="6" t="e">
        <f t="shared" ref="BC7:BC20" si="12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0</v>
      </c>
      <c r="BG7" s="6" t="e">
        <f t="shared" ref="BG7:BG20" si="13">BE7-BF7</f>
        <v>#REF!</v>
      </c>
      <c r="BH7" s="6" t="e">
        <f t="shared" ref="BH7:BH20" si="14">BD7+AZ7+AV7+AR7+AN7+AJ7+AF7+AB7+X7+T7+P7+L7+H7+D7</f>
        <v>#REF!</v>
      </c>
      <c r="BI7" s="6" t="e">
        <f t="shared" ref="BI7:BI20" si="15">BE7+BA7+AW7+AS7+AO7+AK7+AG7+AC7+Y7+U7+Q7+M7+I7+E7</f>
        <v>#REF!</v>
      </c>
      <c r="BJ7" s="6">
        <f t="shared" ref="BJ7:BJ20" si="16">BF7+BB7+AX7+AT7+AP7+AL7+AH7+AD7+Z7+V7+R7+N7+J7+F7</f>
        <v>3151253</v>
      </c>
      <c r="BK7" s="6" t="e">
        <f t="shared" ref="BK7:BK20" si="17">BG7+BC7+AY7+AU7+AQ7+AM7+AI7+AE7+AA7+W7+S7+O7+K7+G7</f>
        <v>#REF!</v>
      </c>
      <c r="BL7" s="10">
        <f>BL8+BL9+BL10+BL11+BL12+BL13+BL14+BL15+BL16</f>
        <v>0</v>
      </c>
      <c r="BM7" s="10">
        <f>BM8+BM9+BM10+BM11+BM12+BM13+BM14+BM15+BM16</f>
        <v>0</v>
      </c>
      <c r="BN7" s="10">
        <f>BN8+BN9+BN10+BN11+BN12+BN13+BN14+BN15+BN16</f>
        <v>-16482</v>
      </c>
      <c r="BO7" s="6">
        <f t="shared" ref="BO7:BO20" si="18">BM7-BN7</f>
        <v>16482</v>
      </c>
      <c r="BP7" s="6" t="e">
        <f t="shared" ref="BP7:BP20" si="19">BL7+BH7</f>
        <v>#REF!</v>
      </c>
      <c r="BQ7" s="6" t="e">
        <f t="shared" ref="BQ7:BQ20" si="20">BM7+BI7</f>
        <v>#REF!</v>
      </c>
      <c r="BR7" s="6">
        <f t="shared" ref="BR7:BR20" si="21">BN7+BJ7</f>
        <v>3134771</v>
      </c>
      <c r="BS7" s="6" t="e">
        <f t="shared" ref="BS7:BS20" si="22">BO7+BK7</f>
        <v>#REF!</v>
      </c>
    </row>
    <row r="8" spans="1:71" s="34" customFormat="1" ht="20.100000000000001" customHeight="1" x14ac:dyDescent="0.25">
      <c r="A8" s="8"/>
      <c r="B8" s="32" t="s">
        <v>8</v>
      </c>
      <c r="C8" s="33" t="s">
        <v>31</v>
      </c>
      <c r="D8" s="9" t="e">
        <f>#REF!</f>
        <v>#REF!</v>
      </c>
      <c r="E8" s="7" t="e">
        <f>#REF!</f>
        <v>#REF!</v>
      </c>
      <c r="F8" s="8">
        <v>103812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26651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22297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0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0</v>
      </c>
      <c r="AA8" s="7" t="e">
        <f t="shared" si="5"/>
        <v>#REF!</v>
      </c>
      <c r="AB8" s="9" t="e">
        <f>#REF!</f>
        <v>#REF!</v>
      </c>
      <c r="AC8" s="7" t="e">
        <f>#REF!</f>
        <v>#REF!</v>
      </c>
      <c r="AD8" s="8">
        <v>0</v>
      </c>
      <c r="AE8" s="7" t="e">
        <f t="shared" si="6"/>
        <v>#REF!</v>
      </c>
      <c r="AF8" s="9" t="e">
        <f>#REF!</f>
        <v>#REF!</v>
      </c>
      <c r="AG8" s="7" t="e">
        <f>#REF!</f>
        <v>#REF!</v>
      </c>
      <c r="AH8" s="8">
        <v>0</v>
      </c>
      <c r="AI8" s="7" t="e">
        <f t="shared" si="7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8"/>
        <v>#REF!</v>
      </c>
      <c r="AN8" s="9" t="e">
        <f>#REF!</f>
        <v>#REF!</v>
      </c>
      <c r="AO8" s="7" t="e">
        <f>#REF!</f>
        <v>#REF!</v>
      </c>
      <c r="AP8" s="8">
        <v>0</v>
      </c>
      <c r="AQ8" s="7" t="e">
        <f t="shared" si="9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0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1"/>
        <v>#REF!</v>
      </c>
      <c r="AZ8" s="9" t="e">
        <f>#REF!</f>
        <v>#REF!</v>
      </c>
      <c r="BA8" s="7" t="e">
        <f>#REF!</f>
        <v>#REF!</v>
      </c>
      <c r="BB8" s="8">
        <v>260</v>
      </c>
      <c r="BC8" s="7" t="e">
        <f t="shared" si="12"/>
        <v>#REF!</v>
      </c>
      <c r="BD8" s="9" t="e">
        <f>#REF!</f>
        <v>#REF!</v>
      </c>
      <c r="BE8" s="7" t="e">
        <f>#REF!</f>
        <v>#REF!</v>
      </c>
      <c r="BF8" s="8">
        <v>0</v>
      </c>
      <c r="BG8" s="7" t="e">
        <f t="shared" si="13"/>
        <v>#REF!</v>
      </c>
      <c r="BH8" s="7" t="e">
        <f t="shared" si="14"/>
        <v>#REF!</v>
      </c>
      <c r="BI8" s="7" t="e">
        <f t="shared" si="15"/>
        <v>#REF!</v>
      </c>
      <c r="BJ8" s="7">
        <f t="shared" si="16"/>
        <v>153020</v>
      </c>
      <c r="BK8" s="7" t="e">
        <f t="shared" si="17"/>
        <v>#REF!</v>
      </c>
      <c r="BL8" s="9"/>
      <c r="BM8" s="9"/>
      <c r="BN8" s="8">
        <v>82</v>
      </c>
      <c r="BO8" s="7">
        <f t="shared" si="18"/>
        <v>-82</v>
      </c>
      <c r="BP8" s="7" t="e">
        <f t="shared" si="19"/>
        <v>#REF!</v>
      </c>
      <c r="BQ8" s="7" t="e">
        <f t="shared" si="20"/>
        <v>#REF!</v>
      </c>
      <c r="BR8" s="7">
        <f t="shared" si="21"/>
        <v>153102</v>
      </c>
      <c r="BS8" s="7" t="e">
        <f t="shared" si="22"/>
        <v>#REF!</v>
      </c>
    </row>
    <row r="9" spans="1:71" s="34" customFormat="1" ht="20.100000000000001" customHeight="1" x14ac:dyDescent="0.25">
      <c r="A9" s="8"/>
      <c r="B9" s="9" t="s">
        <v>9</v>
      </c>
      <c r="C9" s="35" t="s">
        <v>32</v>
      </c>
      <c r="D9" s="7" t="e">
        <f>#REF!</f>
        <v>#REF!</v>
      </c>
      <c r="E9" s="7" t="e">
        <f>#REF!</f>
        <v>#REF!</v>
      </c>
      <c r="F9" s="4">
        <v>89877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22257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21805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0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18</v>
      </c>
      <c r="AA9" s="7" t="e">
        <f t="shared" si="5"/>
        <v>#REF!</v>
      </c>
      <c r="AB9" s="7" t="e">
        <f>#REF!</f>
        <v>#REF!</v>
      </c>
      <c r="AC9" s="7" t="e">
        <f>#REF!</f>
        <v>#REF!</v>
      </c>
      <c r="AD9" s="4">
        <v>0</v>
      </c>
      <c r="AE9" s="7" t="e">
        <f t="shared" si="6"/>
        <v>#REF!</v>
      </c>
      <c r="AF9" s="7" t="e">
        <f>#REF!</f>
        <v>#REF!</v>
      </c>
      <c r="AG9" s="7" t="e">
        <f>#REF!</f>
        <v>#REF!</v>
      </c>
      <c r="AH9" s="4">
        <v>0</v>
      </c>
      <c r="AI9" s="7" t="e">
        <f t="shared" si="7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8"/>
        <v>#REF!</v>
      </c>
      <c r="AN9" s="7" t="e">
        <f>#REF!</f>
        <v>#REF!</v>
      </c>
      <c r="AO9" s="7" t="e">
        <f>#REF!</f>
        <v>#REF!</v>
      </c>
      <c r="AP9" s="4">
        <v>0</v>
      </c>
      <c r="AQ9" s="7" t="e">
        <f t="shared" si="9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0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1"/>
        <v>#REF!</v>
      </c>
      <c r="AZ9" s="7" t="e">
        <f>#REF!</f>
        <v>#REF!</v>
      </c>
      <c r="BA9" s="7" t="e">
        <f>#REF!</f>
        <v>#REF!</v>
      </c>
      <c r="BB9" s="4">
        <v>224</v>
      </c>
      <c r="BC9" s="7" t="e">
        <f t="shared" si="12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13"/>
        <v>#REF!</v>
      </c>
      <c r="BH9" s="7" t="e">
        <f t="shared" si="14"/>
        <v>#REF!</v>
      </c>
      <c r="BI9" s="7" t="e">
        <f t="shared" si="15"/>
        <v>#REF!</v>
      </c>
      <c r="BJ9" s="7">
        <f t="shared" si="16"/>
        <v>134181</v>
      </c>
      <c r="BK9" s="7" t="e">
        <f t="shared" si="17"/>
        <v>#REF!</v>
      </c>
      <c r="BL9" s="7"/>
      <c r="BM9" s="7"/>
      <c r="BN9" s="4">
        <v>228</v>
      </c>
      <c r="BO9" s="7">
        <f t="shared" si="18"/>
        <v>-228</v>
      </c>
      <c r="BP9" s="7" t="e">
        <f t="shared" si="19"/>
        <v>#REF!</v>
      </c>
      <c r="BQ9" s="7" t="e">
        <f t="shared" si="20"/>
        <v>#REF!</v>
      </c>
      <c r="BR9" s="7">
        <f t="shared" si="21"/>
        <v>134409</v>
      </c>
      <c r="BS9" s="7" t="e">
        <f t="shared" si="22"/>
        <v>#REF!</v>
      </c>
    </row>
    <row r="10" spans="1:71" s="34" customFormat="1" ht="20.100000000000001" customHeight="1" x14ac:dyDescent="0.25">
      <c r="A10" s="8"/>
      <c r="B10" s="9" t="s">
        <v>11</v>
      </c>
      <c r="C10" s="36" t="s">
        <v>33</v>
      </c>
      <c r="D10" s="9" t="e">
        <f>#REF!</f>
        <v>#REF!</v>
      </c>
      <c r="E10" s="7" t="e">
        <f>#REF!</f>
        <v>#REF!</v>
      </c>
      <c r="F10" s="8">
        <v>126703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31599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31163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0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0</v>
      </c>
      <c r="AA10" s="7" t="e">
        <f t="shared" si="5"/>
        <v>#REF!</v>
      </c>
      <c r="AB10" s="9" t="e">
        <f>#REF!</f>
        <v>#REF!</v>
      </c>
      <c r="AC10" s="7" t="e">
        <f>#REF!</f>
        <v>#REF!</v>
      </c>
      <c r="AD10" s="8">
        <v>0</v>
      </c>
      <c r="AE10" s="7" t="e">
        <f t="shared" si="6"/>
        <v>#REF!</v>
      </c>
      <c r="AF10" s="9" t="e">
        <f>#REF!</f>
        <v>#REF!</v>
      </c>
      <c r="AG10" s="7" t="e">
        <f>#REF!</f>
        <v>#REF!</v>
      </c>
      <c r="AH10" s="8">
        <v>0</v>
      </c>
      <c r="AI10" s="7" t="e">
        <f t="shared" si="7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8"/>
        <v>#REF!</v>
      </c>
      <c r="AN10" s="9" t="e">
        <f>#REF!</f>
        <v>#REF!</v>
      </c>
      <c r="AO10" s="7" t="e">
        <f>#REF!</f>
        <v>#REF!</v>
      </c>
      <c r="AP10" s="8">
        <v>0</v>
      </c>
      <c r="AQ10" s="7" t="e">
        <f t="shared" si="9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0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1"/>
        <v>#REF!</v>
      </c>
      <c r="AZ10" s="9" t="e">
        <f>#REF!</f>
        <v>#REF!</v>
      </c>
      <c r="BA10" s="7" t="e">
        <f>#REF!</f>
        <v>#REF!</v>
      </c>
      <c r="BB10" s="8">
        <v>141</v>
      </c>
      <c r="BC10" s="7" t="e">
        <f t="shared" si="12"/>
        <v>#REF!</v>
      </c>
      <c r="BD10" s="9" t="e">
        <f>#REF!</f>
        <v>#REF!</v>
      </c>
      <c r="BE10" s="7" t="e">
        <f>#REF!</f>
        <v>#REF!</v>
      </c>
      <c r="BF10" s="8">
        <v>0</v>
      </c>
      <c r="BG10" s="7" t="e">
        <f t="shared" si="13"/>
        <v>#REF!</v>
      </c>
      <c r="BH10" s="7" t="e">
        <f t="shared" si="14"/>
        <v>#REF!</v>
      </c>
      <c r="BI10" s="7" t="e">
        <f t="shared" si="15"/>
        <v>#REF!</v>
      </c>
      <c r="BJ10" s="7">
        <f t="shared" si="16"/>
        <v>189606</v>
      </c>
      <c r="BK10" s="7" t="e">
        <f t="shared" si="17"/>
        <v>#REF!</v>
      </c>
      <c r="BL10" s="7"/>
      <c r="BM10" s="7"/>
      <c r="BN10" s="8">
        <v>-129</v>
      </c>
      <c r="BO10" s="7">
        <f t="shared" si="18"/>
        <v>129</v>
      </c>
      <c r="BP10" s="7" t="e">
        <f t="shared" si="19"/>
        <v>#REF!</v>
      </c>
      <c r="BQ10" s="7" t="e">
        <f t="shared" si="20"/>
        <v>#REF!</v>
      </c>
      <c r="BR10" s="7">
        <f t="shared" si="21"/>
        <v>189477</v>
      </c>
      <c r="BS10" s="7" t="e">
        <f t="shared" si="22"/>
        <v>#REF!</v>
      </c>
    </row>
    <row r="11" spans="1:71" s="34" customFormat="1" ht="20.100000000000001" customHeight="1" x14ac:dyDescent="0.25">
      <c r="A11" s="8"/>
      <c r="B11" s="9" t="s">
        <v>12</v>
      </c>
      <c r="C11" s="36" t="s">
        <v>38</v>
      </c>
      <c r="D11" s="9" t="e">
        <f>#REF!</f>
        <v>#REF!</v>
      </c>
      <c r="E11" s="7" t="e">
        <f>#REF!</f>
        <v>#REF!</v>
      </c>
      <c r="F11" s="8">
        <v>124523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30307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25943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0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291</v>
      </c>
      <c r="AA11" s="7" t="e">
        <f t="shared" si="5"/>
        <v>#REF!</v>
      </c>
      <c r="AB11" s="9" t="e">
        <f>#REF!</f>
        <v>#REF!</v>
      </c>
      <c r="AC11" s="7" t="e">
        <f>#REF!</f>
        <v>#REF!</v>
      </c>
      <c r="AD11" s="8">
        <v>0</v>
      </c>
      <c r="AE11" s="7" t="e">
        <f t="shared" si="6"/>
        <v>#REF!</v>
      </c>
      <c r="AF11" s="9" t="e">
        <f>#REF!</f>
        <v>#REF!</v>
      </c>
      <c r="AG11" s="7" t="e">
        <f>#REF!</f>
        <v>#REF!</v>
      </c>
      <c r="AH11" s="8">
        <v>0</v>
      </c>
      <c r="AI11" s="7" t="e">
        <f t="shared" si="7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8"/>
        <v>#REF!</v>
      </c>
      <c r="AN11" s="9" t="e">
        <f>#REF!</f>
        <v>#REF!</v>
      </c>
      <c r="AO11" s="7" t="e">
        <f>#REF!</f>
        <v>#REF!</v>
      </c>
      <c r="AP11" s="8">
        <v>0</v>
      </c>
      <c r="AQ11" s="7" t="e">
        <f t="shared" si="9"/>
        <v>#REF!</v>
      </c>
      <c r="AR11" s="9" t="e">
        <f>#REF!</f>
        <v>#REF!</v>
      </c>
      <c r="AS11" s="7" t="e">
        <f>#REF!</f>
        <v>#REF!</v>
      </c>
      <c r="AT11" s="8">
        <v>0</v>
      </c>
      <c r="AU11" s="7" t="e">
        <f t="shared" si="10"/>
        <v>#REF!</v>
      </c>
      <c r="AV11" s="9" t="e">
        <f>#REF!</f>
        <v>#REF!</v>
      </c>
      <c r="AW11" s="7" t="e">
        <f>#REF!</f>
        <v>#REF!</v>
      </c>
      <c r="AX11" s="8">
        <v>929</v>
      </c>
      <c r="AY11" s="7" t="e">
        <f t="shared" si="11"/>
        <v>#REF!</v>
      </c>
      <c r="AZ11" s="9" t="e">
        <f>#REF!</f>
        <v>#REF!</v>
      </c>
      <c r="BA11" s="7" t="e">
        <f>#REF!</f>
        <v>#REF!</v>
      </c>
      <c r="BB11" s="8">
        <v>699</v>
      </c>
      <c r="BC11" s="7" t="e">
        <f t="shared" si="12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13"/>
        <v>#REF!</v>
      </c>
      <c r="BH11" s="7" t="e">
        <f t="shared" si="14"/>
        <v>#REF!</v>
      </c>
      <c r="BI11" s="7" t="e">
        <f t="shared" si="15"/>
        <v>#REF!</v>
      </c>
      <c r="BJ11" s="7">
        <f t="shared" si="16"/>
        <v>182692</v>
      </c>
      <c r="BK11" s="7" t="e">
        <f t="shared" si="17"/>
        <v>#REF!</v>
      </c>
      <c r="BL11" s="7"/>
      <c r="BM11" s="7"/>
      <c r="BN11" s="8">
        <v>-1772</v>
      </c>
      <c r="BO11" s="7">
        <f t="shared" si="18"/>
        <v>1772</v>
      </c>
      <c r="BP11" s="7" t="e">
        <f t="shared" si="19"/>
        <v>#REF!</v>
      </c>
      <c r="BQ11" s="7" t="e">
        <f t="shared" si="20"/>
        <v>#REF!</v>
      </c>
      <c r="BR11" s="7">
        <f t="shared" si="21"/>
        <v>180920</v>
      </c>
      <c r="BS11" s="7" t="e">
        <f t="shared" si="22"/>
        <v>#REF!</v>
      </c>
    </row>
    <row r="12" spans="1:71" s="34" customFormat="1" ht="20.100000000000001" customHeight="1" x14ac:dyDescent="0.25">
      <c r="A12" s="8"/>
      <c r="B12" s="9" t="s">
        <v>10</v>
      </c>
      <c r="C12" s="36" t="s">
        <v>34</v>
      </c>
      <c r="D12" s="9" t="e">
        <f>#REF!</f>
        <v>#REF!</v>
      </c>
      <c r="E12" s="7" t="e">
        <f>#REF!</f>
        <v>#REF!</v>
      </c>
      <c r="F12" s="8">
        <v>99870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24841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16449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0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1100</v>
      </c>
      <c r="AA12" s="7" t="e">
        <f t="shared" si="5"/>
        <v>#REF!</v>
      </c>
      <c r="AB12" s="9" t="e">
        <f>#REF!</f>
        <v>#REF!</v>
      </c>
      <c r="AC12" s="7" t="e">
        <f>#REF!</f>
        <v>#REF!</v>
      </c>
      <c r="AD12" s="8">
        <v>0</v>
      </c>
      <c r="AE12" s="7" t="e">
        <f t="shared" si="6"/>
        <v>#REF!</v>
      </c>
      <c r="AF12" s="9" t="e">
        <f>#REF!</f>
        <v>#REF!</v>
      </c>
      <c r="AG12" s="7" t="e">
        <f>#REF!</f>
        <v>#REF!</v>
      </c>
      <c r="AH12" s="8">
        <v>0</v>
      </c>
      <c r="AI12" s="7" t="e">
        <f t="shared" si="7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8"/>
        <v>#REF!</v>
      </c>
      <c r="AN12" s="9" t="e">
        <f>#REF!</f>
        <v>#REF!</v>
      </c>
      <c r="AO12" s="7" t="e">
        <f>#REF!</f>
        <v>#REF!</v>
      </c>
      <c r="AP12" s="8">
        <v>0</v>
      </c>
      <c r="AQ12" s="7" t="e">
        <f t="shared" si="9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0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1"/>
        <v>#REF!</v>
      </c>
      <c r="AZ12" s="9" t="e">
        <f>#REF!</f>
        <v>#REF!</v>
      </c>
      <c r="BA12" s="7" t="e">
        <f>#REF!</f>
        <v>#REF!</v>
      </c>
      <c r="BB12" s="8">
        <v>760</v>
      </c>
      <c r="BC12" s="7" t="e">
        <f t="shared" si="12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13"/>
        <v>#REF!</v>
      </c>
      <c r="BH12" s="7" t="e">
        <f t="shared" si="14"/>
        <v>#REF!</v>
      </c>
      <c r="BI12" s="7" t="e">
        <f t="shared" si="15"/>
        <v>#REF!</v>
      </c>
      <c r="BJ12" s="7">
        <f t="shared" si="16"/>
        <v>143020</v>
      </c>
      <c r="BK12" s="7" t="e">
        <f t="shared" si="17"/>
        <v>#REF!</v>
      </c>
      <c r="BL12" s="7"/>
      <c r="BM12" s="7"/>
      <c r="BN12" s="8">
        <v>-579</v>
      </c>
      <c r="BO12" s="7">
        <f t="shared" si="18"/>
        <v>579</v>
      </c>
      <c r="BP12" s="7" t="e">
        <f t="shared" si="19"/>
        <v>#REF!</v>
      </c>
      <c r="BQ12" s="7" t="e">
        <f t="shared" si="20"/>
        <v>#REF!</v>
      </c>
      <c r="BR12" s="7">
        <f t="shared" si="21"/>
        <v>142441</v>
      </c>
      <c r="BS12" s="7" t="e">
        <f t="shared" si="22"/>
        <v>#REF!</v>
      </c>
    </row>
    <row r="13" spans="1:71" s="34" customFormat="1" ht="20.100000000000001" customHeight="1" x14ac:dyDescent="0.25">
      <c r="A13" s="8"/>
      <c r="B13" s="9" t="s">
        <v>16</v>
      </c>
      <c r="C13" s="36" t="s">
        <v>35</v>
      </c>
      <c r="D13" s="7" t="e">
        <f>#REF!</f>
        <v>#REF!</v>
      </c>
      <c r="E13" s="7" t="e">
        <f>#REF!</f>
        <v>#REF!</v>
      </c>
      <c r="F13" s="4">
        <v>112673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28329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20953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0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237</v>
      </c>
      <c r="AA13" s="7" t="e">
        <f t="shared" si="5"/>
        <v>#REF!</v>
      </c>
      <c r="AB13" s="7" t="e">
        <f>#REF!</f>
        <v>#REF!</v>
      </c>
      <c r="AC13" s="7" t="e">
        <f>#REF!</f>
        <v>#REF!</v>
      </c>
      <c r="AD13" s="4">
        <v>0</v>
      </c>
      <c r="AE13" s="7" t="e">
        <f t="shared" si="6"/>
        <v>#REF!</v>
      </c>
      <c r="AF13" s="7" t="e">
        <f>#REF!</f>
        <v>#REF!</v>
      </c>
      <c r="AG13" s="7" t="e">
        <f>#REF!</f>
        <v>#REF!</v>
      </c>
      <c r="AH13" s="4">
        <v>0</v>
      </c>
      <c r="AI13" s="7" t="e">
        <f t="shared" si="7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8"/>
        <v>#REF!</v>
      </c>
      <c r="AN13" s="7" t="e">
        <f>#REF!</f>
        <v>#REF!</v>
      </c>
      <c r="AO13" s="7" t="e">
        <f>#REF!</f>
        <v>#REF!</v>
      </c>
      <c r="AP13" s="4">
        <v>0</v>
      </c>
      <c r="AQ13" s="7" t="e">
        <f t="shared" si="9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0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1"/>
        <v>#REF!</v>
      </c>
      <c r="AZ13" s="7" t="e">
        <f>#REF!</f>
        <v>#REF!</v>
      </c>
      <c r="BA13" s="7" t="e">
        <f>#REF!</f>
        <v>#REF!</v>
      </c>
      <c r="BB13" s="4">
        <v>88</v>
      </c>
      <c r="BC13" s="7" t="e">
        <f t="shared" si="12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13"/>
        <v>#REF!</v>
      </c>
      <c r="BH13" s="7" t="e">
        <f t="shared" si="14"/>
        <v>#REF!</v>
      </c>
      <c r="BI13" s="7" t="e">
        <f t="shared" si="15"/>
        <v>#REF!</v>
      </c>
      <c r="BJ13" s="7">
        <f t="shared" si="16"/>
        <v>162280</v>
      </c>
      <c r="BK13" s="7" t="e">
        <f t="shared" si="17"/>
        <v>#REF!</v>
      </c>
      <c r="BL13" s="7"/>
      <c r="BM13" s="7"/>
      <c r="BN13" s="4">
        <v>-36</v>
      </c>
      <c r="BO13" s="7">
        <f t="shared" si="18"/>
        <v>36</v>
      </c>
      <c r="BP13" s="7" t="e">
        <f t="shared" si="19"/>
        <v>#REF!</v>
      </c>
      <c r="BQ13" s="7" t="e">
        <f t="shared" si="20"/>
        <v>#REF!</v>
      </c>
      <c r="BR13" s="7">
        <f t="shared" si="21"/>
        <v>162244</v>
      </c>
      <c r="BS13" s="7" t="e">
        <f t="shared" si="22"/>
        <v>#REF!</v>
      </c>
    </row>
    <row r="14" spans="1:71" s="34" customFormat="1" ht="20.100000000000001" customHeight="1" x14ac:dyDescent="0.25">
      <c r="A14" s="8"/>
      <c r="B14" s="9" t="s">
        <v>13</v>
      </c>
      <c r="C14" s="36" t="s">
        <v>28</v>
      </c>
      <c r="D14" s="9" t="e">
        <f>#REF!</f>
        <v>#REF!</v>
      </c>
      <c r="E14" s="7" t="e">
        <f>#REF!</f>
        <v>#REF!</v>
      </c>
      <c r="F14" s="8">
        <v>443252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94522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1380511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38623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0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3837</v>
      </c>
      <c r="AA14" s="7" t="e">
        <f t="shared" si="5"/>
        <v>#REF!</v>
      </c>
      <c r="AB14" s="9" t="e">
        <f>#REF!</f>
        <v>#REF!</v>
      </c>
      <c r="AC14" s="7" t="e">
        <f>#REF!</f>
        <v>#REF!</v>
      </c>
      <c r="AD14" s="8">
        <v>0</v>
      </c>
      <c r="AE14" s="7" t="e">
        <f t="shared" si="6"/>
        <v>#REF!</v>
      </c>
      <c r="AF14" s="9" t="e">
        <f>#REF!</f>
        <v>#REF!</v>
      </c>
      <c r="AG14" s="7" t="e">
        <f>#REF!</f>
        <v>#REF!</v>
      </c>
      <c r="AH14" s="8">
        <v>0</v>
      </c>
      <c r="AI14" s="7" t="e">
        <f t="shared" si="7"/>
        <v>#REF!</v>
      </c>
      <c r="AJ14" s="9" t="e">
        <f>#REF!</f>
        <v>#REF!</v>
      </c>
      <c r="AK14" s="7" t="e">
        <f>#REF!</f>
        <v>#REF!</v>
      </c>
      <c r="AL14" s="8">
        <v>0</v>
      </c>
      <c r="AM14" s="7" t="e">
        <f t="shared" si="8"/>
        <v>#REF!</v>
      </c>
      <c r="AN14" s="9" t="e">
        <f>#REF!</f>
        <v>#REF!</v>
      </c>
      <c r="AO14" s="7" t="e">
        <f>#REF!</f>
        <v>#REF!</v>
      </c>
      <c r="AP14" s="8">
        <v>0</v>
      </c>
      <c r="AQ14" s="7" t="e">
        <f t="shared" si="9"/>
        <v>#REF!</v>
      </c>
      <c r="AR14" s="9" t="e">
        <f>#REF!</f>
        <v>#REF!</v>
      </c>
      <c r="AS14" s="7" t="e">
        <f>#REF!</f>
        <v>#REF!</v>
      </c>
      <c r="AT14" s="8">
        <v>552</v>
      </c>
      <c r="AU14" s="7" t="e">
        <f t="shared" si="10"/>
        <v>#REF!</v>
      </c>
      <c r="AV14" s="9" t="e">
        <f>#REF!</f>
        <v>#REF!</v>
      </c>
      <c r="AW14" s="7" t="e">
        <f>#REF!</f>
        <v>#REF!</v>
      </c>
      <c r="AX14" s="8">
        <v>15287</v>
      </c>
      <c r="AY14" s="7" t="e">
        <f t="shared" si="11"/>
        <v>#REF!</v>
      </c>
      <c r="AZ14" s="9" t="e">
        <f>#REF!</f>
        <v>#REF!</v>
      </c>
      <c r="BA14" s="7" t="e">
        <f>#REF!</f>
        <v>#REF!</v>
      </c>
      <c r="BB14" s="8">
        <v>8187</v>
      </c>
      <c r="BC14" s="7" t="e">
        <f t="shared" si="12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13"/>
        <v>#REF!</v>
      </c>
      <c r="BH14" s="7" t="e">
        <f t="shared" si="14"/>
        <v>#REF!</v>
      </c>
      <c r="BI14" s="7" t="e">
        <f t="shared" si="15"/>
        <v>#REF!</v>
      </c>
      <c r="BJ14" s="7">
        <f t="shared" si="16"/>
        <v>1984771</v>
      </c>
      <c r="BK14" s="7" t="e">
        <f t="shared" si="17"/>
        <v>#REF!</v>
      </c>
      <c r="BL14" s="7"/>
      <c r="BM14" s="7"/>
      <c r="BN14" s="8">
        <v>-12869</v>
      </c>
      <c r="BO14" s="7">
        <f t="shared" si="18"/>
        <v>12869</v>
      </c>
      <c r="BP14" s="7" t="e">
        <f t="shared" si="19"/>
        <v>#REF!</v>
      </c>
      <c r="BQ14" s="7" t="e">
        <f t="shared" si="20"/>
        <v>#REF!</v>
      </c>
      <c r="BR14" s="7">
        <f t="shared" si="21"/>
        <v>1971902</v>
      </c>
      <c r="BS14" s="7" t="e">
        <f t="shared" si="22"/>
        <v>#REF!</v>
      </c>
    </row>
    <row r="15" spans="1:71" s="34" customFormat="1" ht="20.100000000000001" customHeight="1" x14ac:dyDescent="0.25">
      <c r="A15" s="8"/>
      <c r="B15" s="9" t="s">
        <v>14</v>
      </c>
      <c r="C15" s="37" t="s">
        <v>41</v>
      </c>
      <c r="D15" s="9" t="e">
        <f>#REF!</f>
        <v>#REF!</v>
      </c>
      <c r="E15" s="7" t="e">
        <f>#REF!</f>
        <v>#REF!</v>
      </c>
      <c r="F15" s="8">
        <v>69060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16478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88257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0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0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0</v>
      </c>
      <c r="AA15" s="7" t="e">
        <f t="shared" si="5"/>
        <v>#REF!</v>
      </c>
      <c r="AB15" s="9" t="e">
        <f>#REF!</f>
        <v>#REF!</v>
      </c>
      <c r="AC15" s="7" t="e">
        <f>#REF!</f>
        <v>#REF!</v>
      </c>
      <c r="AD15" s="8">
        <v>0</v>
      </c>
      <c r="AE15" s="7" t="e">
        <f t="shared" si="6"/>
        <v>#REF!</v>
      </c>
      <c r="AF15" s="9" t="e">
        <f>#REF!</f>
        <v>#REF!</v>
      </c>
      <c r="AG15" s="7" t="e">
        <f>#REF!</f>
        <v>#REF!</v>
      </c>
      <c r="AH15" s="8">
        <v>0</v>
      </c>
      <c r="AI15" s="7" t="e">
        <f t="shared" si="7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8"/>
        <v>#REF!</v>
      </c>
      <c r="AN15" s="9" t="e">
        <f>#REF!</f>
        <v>#REF!</v>
      </c>
      <c r="AO15" s="7" t="e">
        <f>#REF!</f>
        <v>#REF!</v>
      </c>
      <c r="AP15" s="8">
        <v>0</v>
      </c>
      <c r="AQ15" s="7" t="e">
        <f t="shared" si="9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0"/>
        <v>#REF!</v>
      </c>
      <c r="AV15" s="9" t="e">
        <f>#REF!</f>
        <v>#REF!</v>
      </c>
      <c r="AW15" s="7" t="e">
        <f>#REF!</f>
        <v>#REF!</v>
      </c>
      <c r="AX15" s="8">
        <v>18165</v>
      </c>
      <c r="AY15" s="7" t="e">
        <f t="shared" si="11"/>
        <v>#REF!</v>
      </c>
      <c r="AZ15" s="9" t="e">
        <f>#REF!</f>
        <v>#REF!</v>
      </c>
      <c r="BA15" s="7" t="e">
        <f>#REF!</f>
        <v>#REF!</v>
      </c>
      <c r="BB15" s="8">
        <v>9723</v>
      </c>
      <c r="BC15" s="7" t="e">
        <f t="shared" si="12"/>
        <v>#REF!</v>
      </c>
      <c r="BD15" s="9" t="e">
        <f>#REF!</f>
        <v>#REF!</v>
      </c>
      <c r="BE15" s="7" t="e">
        <f>#REF!</f>
        <v>#REF!</v>
      </c>
      <c r="BF15" s="8">
        <v>0</v>
      </c>
      <c r="BG15" s="7" t="e">
        <f t="shared" si="13"/>
        <v>#REF!</v>
      </c>
      <c r="BH15" s="7" t="e">
        <f t="shared" si="14"/>
        <v>#REF!</v>
      </c>
      <c r="BI15" s="7" t="e">
        <f t="shared" si="15"/>
        <v>#REF!</v>
      </c>
      <c r="BJ15" s="7">
        <f t="shared" si="16"/>
        <v>201683</v>
      </c>
      <c r="BK15" s="7" t="e">
        <f t="shared" si="17"/>
        <v>#REF!</v>
      </c>
      <c r="BL15" s="7"/>
      <c r="BM15" s="7"/>
      <c r="BN15" s="8">
        <v>-1407</v>
      </c>
      <c r="BO15" s="7">
        <f t="shared" si="18"/>
        <v>1407</v>
      </c>
      <c r="BP15" s="7" t="e">
        <f t="shared" si="19"/>
        <v>#REF!</v>
      </c>
      <c r="BQ15" s="7" t="e">
        <f t="shared" si="20"/>
        <v>#REF!</v>
      </c>
      <c r="BR15" s="7">
        <f t="shared" si="21"/>
        <v>200276</v>
      </c>
      <c r="BS15" s="7" t="e">
        <f t="shared" si="22"/>
        <v>#REF!</v>
      </c>
    </row>
    <row r="16" spans="1:71" s="34" customFormat="1" ht="20.100000000000001" customHeight="1" x14ac:dyDescent="0.25">
      <c r="A16" s="8"/>
      <c r="B16" s="9" t="s">
        <v>15</v>
      </c>
      <c r="C16" s="37" t="s">
        <v>173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9" t="e">
        <f>#REF!</f>
        <v>#REF!</v>
      </c>
      <c r="AC16" s="7" t="e">
        <f>#REF!</f>
        <v>#REF!</v>
      </c>
      <c r="AD16" s="8">
        <v>0</v>
      </c>
      <c r="AE16" s="7" t="e">
        <f t="shared" si="6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7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8"/>
        <v>#REF!</v>
      </c>
      <c r="AN16" s="9" t="e">
        <f>#REF!</f>
        <v>#REF!</v>
      </c>
      <c r="AO16" s="7" t="e">
        <f>#REF!</f>
        <v>#REF!</v>
      </c>
      <c r="AP16" s="8">
        <v>0</v>
      </c>
      <c r="AQ16" s="7" t="e">
        <f t="shared" si="9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0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1"/>
        <v>#REF!</v>
      </c>
      <c r="AZ16" s="9" t="e">
        <f>#REF!</f>
        <v>#REF!</v>
      </c>
      <c r="BA16" s="7" t="e">
        <f>#REF!</f>
        <v>#REF!</v>
      </c>
      <c r="BB16" s="8">
        <v>0</v>
      </c>
      <c r="BC16" s="7" t="e">
        <f t="shared" si="12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13"/>
        <v>#REF!</v>
      </c>
      <c r="BH16" s="7" t="e">
        <f t="shared" si="14"/>
        <v>#REF!</v>
      </c>
      <c r="BI16" s="7" t="e">
        <f t="shared" si="15"/>
        <v>#REF!</v>
      </c>
      <c r="BJ16" s="7">
        <f t="shared" si="16"/>
        <v>0</v>
      </c>
      <c r="BK16" s="7" t="e">
        <f t="shared" si="17"/>
        <v>#REF!</v>
      </c>
      <c r="BL16" s="7"/>
      <c r="BM16" s="7"/>
      <c r="BN16" s="8">
        <v>0</v>
      </c>
      <c r="BO16" s="7">
        <f t="shared" si="18"/>
        <v>0</v>
      </c>
      <c r="BP16" s="7" t="e">
        <f t="shared" si="19"/>
        <v>#REF!</v>
      </c>
      <c r="BQ16" s="7" t="e">
        <f t="shared" si="20"/>
        <v>#REF!</v>
      </c>
      <c r="BR16" s="7">
        <f t="shared" si="21"/>
        <v>0</v>
      </c>
      <c r="BS16" s="7" t="e">
        <f t="shared" si="22"/>
        <v>#REF!</v>
      </c>
    </row>
    <row r="17" spans="1:71" s="29" customFormat="1" ht="20.100000000000001" customHeight="1" x14ac:dyDescent="0.25">
      <c r="A17" s="10" t="s">
        <v>11</v>
      </c>
      <c r="B17" s="30"/>
      <c r="C17" s="31" t="s">
        <v>37</v>
      </c>
      <c r="D17" s="10" t="e">
        <f>#REF!</f>
        <v>#REF!</v>
      </c>
      <c r="E17" s="6" t="e">
        <f>#REF!</f>
        <v>#REF!</v>
      </c>
      <c r="F17" s="30">
        <v>91766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22139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173598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1309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0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0</v>
      </c>
      <c r="AA17" s="6" t="e">
        <f t="shared" si="5"/>
        <v>#REF!</v>
      </c>
      <c r="AB17" s="10" t="e">
        <f>#REF!</f>
        <v>#REF!</v>
      </c>
      <c r="AC17" s="6" t="e">
        <f>#REF!</f>
        <v>#REF!</v>
      </c>
      <c r="AD17" s="30">
        <v>0</v>
      </c>
      <c r="AE17" s="6" t="e">
        <f t="shared" si="6"/>
        <v>#REF!</v>
      </c>
      <c r="AF17" s="10" t="e">
        <f>#REF!</f>
        <v>#REF!</v>
      </c>
      <c r="AG17" s="6" t="e">
        <f>#REF!</f>
        <v>#REF!</v>
      </c>
      <c r="AH17" s="30">
        <v>0</v>
      </c>
      <c r="AI17" s="6" t="e">
        <f t="shared" si="7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8"/>
        <v>#REF!</v>
      </c>
      <c r="AN17" s="10" t="e">
        <f>#REF!</f>
        <v>#REF!</v>
      </c>
      <c r="AO17" s="6" t="e">
        <f>#REF!</f>
        <v>#REF!</v>
      </c>
      <c r="AP17" s="30">
        <v>0</v>
      </c>
      <c r="AQ17" s="6" t="e">
        <f t="shared" si="9"/>
        <v>#REF!</v>
      </c>
      <c r="AR17" s="10" t="e">
        <f>#REF!</f>
        <v>#REF!</v>
      </c>
      <c r="AS17" s="6" t="e">
        <f>#REF!</f>
        <v>#REF!</v>
      </c>
      <c r="AT17" s="30">
        <v>0</v>
      </c>
      <c r="AU17" s="6" t="e">
        <f t="shared" si="10"/>
        <v>#REF!</v>
      </c>
      <c r="AV17" s="10" t="e">
        <f>#REF!</f>
        <v>#REF!</v>
      </c>
      <c r="AW17" s="6" t="e">
        <f>#REF!</f>
        <v>#REF!</v>
      </c>
      <c r="AX17" s="30">
        <v>445</v>
      </c>
      <c r="AY17" s="6" t="e">
        <f t="shared" si="11"/>
        <v>#REF!</v>
      </c>
      <c r="AZ17" s="10" t="e">
        <f>#REF!</f>
        <v>#REF!</v>
      </c>
      <c r="BA17" s="6" t="e">
        <f>#REF!</f>
        <v>#REF!</v>
      </c>
      <c r="BB17" s="30">
        <v>21493</v>
      </c>
      <c r="BC17" s="6" t="e">
        <f t="shared" si="12"/>
        <v>#REF!</v>
      </c>
      <c r="BD17" s="10" t="e">
        <f>#REF!</f>
        <v>#REF!</v>
      </c>
      <c r="BE17" s="6" t="e">
        <f>#REF!</f>
        <v>#REF!</v>
      </c>
      <c r="BF17" s="30">
        <v>0</v>
      </c>
      <c r="BG17" s="6" t="e">
        <f t="shared" si="13"/>
        <v>#REF!</v>
      </c>
      <c r="BH17" s="6" t="e">
        <f t="shared" si="14"/>
        <v>#REF!</v>
      </c>
      <c r="BI17" s="6" t="e">
        <f t="shared" si="15"/>
        <v>#REF!</v>
      </c>
      <c r="BJ17" s="6">
        <f t="shared" si="16"/>
        <v>310750</v>
      </c>
      <c r="BK17" s="6" t="e">
        <f t="shared" si="17"/>
        <v>#REF!</v>
      </c>
      <c r="BL17" s="6"/>
      <c r="BM17" s="6"/>
      <c r="BN17" s="30">
        <v>525</v>
      </c>
      <c r="BO17" s="6">
        <f t="shared" si="18"/>
        <v>-525</v>
      </c>
      <c r="BP17" s="6" t="e">
        <f t="shared" si="19"/>
        <v>#REF!</v>
      </c>
      <c r="BQ17" s="6" t="e">
        <f t="shared" si="20"/>
        <v>#REF!</v>
      </c>
      <c r="BR17" s="6">
        <f t="shared" si="21"/>
        <v>311275</v>
      </c>
      <c r="BS17" s="6" t="e">
        <f t="shared" si="22"/>
        <v>#REF!</v>
      </c>
    </row>
    <row r="18" spans="1:71" s="29" customFormat="1" ht="20.100000000000001" customHeight="1" x14ac:dyDescent="0.25">
      <c r="A18" s="10" t="s">
        <v>12</v>
      </c>
      <c r="B18" s="30"/>
      <c r="C18" s="38" t="s">
        <v>166</v>
      </c>
      <c r="D18" s="10" t="e">
        <f>#REF!</f>
        <v>#REF!</v>
      </c>
      <c r="E18" s="6" t="e">
        <f>#REF!</f>
        <v>#REF!</v>
      </c>
      <c r="F18" s="30">
        <v>660545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163131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190550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60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3910</v>
      </c>
      <c r="AA18" s="6" t="e">
        <f t="shared" si="5"/>
        <v>#REF!</v>
      </c>
      <c r="AB18" s="10" t="e">
        <f>#REF!</f>
        <v>#REF!</v>
      </c>
      <c r="AC18" s="6" t="e">
        <f>#REF!</f>
        <v>#REF!</v>
      </c>
      <c r="AD18" s="30">
        <v>0</v>
      </c>
      <c r="AE18" s="6" t="e">
        <f t="shared" si="6"/>
        <v>#REF!</v>
      </c>
      <c r="AF18" s="10" t="e">
        <f>#REF!</f>
        <v>#REF!</v>
      </c>
      <c r="AG18" s="6" t="e">
        <f>#REF!</f>
        <v>#REF!</v>
      </c>
      <c r="AH18" s="30">
        <v>0</v>
      </c>
      <c r="AI18" s="6" t="e">
        <f t="shared" si="7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8"/>
        <v>#REF!</v>
      </c>
      <c r="AN18" s="10" t="e">
        <f>#REF!</f>
        <v>#REF!</v>
      </c>
      <c r="AO18" s="6" t="e">
        <f>#REF!</f>
        <v>#REF!</v>
      </c>
      <c r="AP18" s="30">
        <v>635194</v>
      </c>
      <c r="AQ18" s="6" t="e">
        <f t="shared" si="9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0"/>
        <v>#REF!</v>
      </c>
      <c r="AV18" s="10" t="e">
        <f>#REF!</f>
        <v>#REF!</v>
      </c>
      <c r="AW18" s="6" t="e">
        <f>#REF!</f>
        <v>#REF!</v>
      </c>
      <c r="AX18" s="30">
        <v>2531</v>
      </c>
      <c r="AY18" s="6" t="e">
        <f t="shared" si="11"/>
        <v>#REF!</v>
      </c>
      <c r="AZ18" s="10" t="e">
        <f>#REF!</f>
        <v>#REF!</v>
      </c>
      <c r="BA18" s="6" t="e">
        <f>#REF!</f>
        <v>#REF!</v>
      </c>
      <c r="BB18" s="30">
        <v>8567</v>
      </c>
      <c r="BC18" s="6" t="e">
        <f t="shared" si="12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13"/>
        <v>#REF!</v>
      </c>
      <c r="BH18" s="6" t="e">
        <f t="shared" si="14"/>
        <v>#REF!</v>
      </c>
      <c r="BI18" s="6" t="e">
        <f t="shared" si="15"/>
        <v>#REF!</v>
      </c>
      <c r="BJ18" s="6">
        <f t="shared" si="16"/>
        <v>1664488</v>
      </c>
      <c r="BK18" s="6" t="e">
        <f t="shared" si="17"/>
        <v>#REF!</v>
      </c>
      <c r="BL18" s="6"/>
      <c r="BM18" s="6"/>
      <c r="BN18" s="30">
        <v>-1342</v>
      </c>
      <c r="BO18" s="6">
        <f t="shared" si="18"/>
        <v>1342</v>
      </c>
      <c r="BP18" s="6" t="e">
        <f t="shared" si="19"/>
        <v>#REF!</v>
      </c>
      <c r="BQ18" s="6" t="e">
        <f t="shared" si="20"/>
        <v>#REF!</v>
      </c>
      <c r="BR18" s="6">
        <f t="shared" si="21"/>
        <v>1663146</v>
      </c>
      <c r="BS18" s="6" t="e">
        <f t="shared" si="22"/>
        <v>#REF!</v>
      </c>
    </row>
    <row r="19" spans="1:71" s="29" customFormat="1" ht="20.100000000000001" customHeight="1" x14ac:dyDescent="0.25">
      <c r="A19" s="10" t="s">
        <v>10</v>
      </c>
      <c r="B19" s="10"/>
      <c r="C19" s="30" t="s">
        <v>174</v>
      </c>
      <c r="D19" s="10" t="e">
        <f>#REF!</f>
        <v>#REF!</v>
      </c>
      <c r="E19" s="6" t="e">
        <f>#REF!</f>
        <v>#REF!</v>
      </c>
      <c r="F19" s="30">
        <v>106292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24238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82940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21604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0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0</v>
      </c>
      <c r="AA19" s="6" t="e">
        <f t="shared" si="5"/>
        <v>#REF!</v>
      </c>
      <c r="AB19" s="10" t="e">
        <f>#REF!</f>
        <v>#REF!</v>
      </c>
      <c r="AC19" s="6" t="e">
        <f>#REF!</f>
        <v>#REF!</v>
      </c>
      <c r="AD19" s="30">
        <v>0</v>
      </c>
      <c r="AE19" s="6" t="e">
        <f t="shared" si="6"/>
        <v>#REF!</v>
      </c>
      <c r="AF19" s="10" t="e">
        <f>#REF!</f>
        <v>#REF!</v>
      </c>
      <c r="AG19" s="6" t="e">
        <f>#REF!</f>
        <v>#REF!</v>
      </c>
      <c r="AH19" s="30">
        <v>658</v>
      </c>
      <c r="AI19" s="6" t="e">
        <f t="shared" si="7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8"/>
        <v>#REF!</v>
      </c>
      <c r="AN19" s="10" t="e">
        <f>#REF!</f>
        <v>#REF!</v>
      </c>
      <c r="AO19" s="6" t="e">
        <f>#REF!</f>
        <v>#REF!</v>
      </c>
      <c r="AP19" s="30">
        <v>0</v>
      </c>
      <c r="AQ19" s="6" t="e">
        <f t="shared" si="9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0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1"/>
        <v>#REF!</v>
      </c>
      <c r="AZ19" s="10" t="e">
        <f>#REF!</f>
        <v>#REF!</v>
      </c>
      <c r="BA19" s="6" t="e">
        <f>#REF!</f>
        <v>#REF!</v>
      </c>
      <c r="BB19" s="30">
        <v>2212</v>
      </c>
      <c r="BC19" s="6" t="e">
        <f t="shared" si="12"/>
        <v>#REF!</v>
      </c>
      <c r="BD19" s="10" t="e">
        <f>#REF!</f>
        <v>#REF!</v>
      </c>
      <c r="BE19" s="6" t="e">
        <f>#REF!</f>
        <v>#REF!</v>
      </c>
      <c r="BF19" s="30">
        <v>0</v>
      </c>
      <c r="BG19" s="6" t="e">
        <f t="shared" si="13"/>
        <v>#REF!</v>
      </c>
      <c r="BH19" s="6" t="e">
        <f t="shared" si="14"/>
        <v>#REF!</v>
      </c>
      <c r="BI19" s="6" t="e">
        <f t="shared" si="15"/>
        <v>#REF!</v>
      </c>
      <c r="BJ19" s="6">
        <f t="shared" si="16"/>
        <v>237944</v>
      </c>
      <c r="BK19" s="6" t="e">
        <f t="shared" si="17"/>
        <v>#REF!</v>
      </c>
      <c r="BL19" s="6"/>
      <c r="BM19" s="6"/>
      <c r="BN19" s="30">
        <v>-2477</v>
      </c>
      <c r="BO19" s="6">
        <f t="shared" si="18"/>
        <v>2477</v>
      </c>
      <c r="BP19" s="6" t="e">
        <f t="shared" si="19"/>
        <v>#REF!</v>
      </c>
      <c r="BQ19" s="6" t="e">
        <f t="shared" si="20"/>
        <v>#REF!</v>
      </c>
      <c r="BR19" s="6">
        <f t="shared" si="21"/>
        <v>235467</v>
      </c>
      <c r="BS19" s="6" t="e">
        <f t="shared" si="22"/>
        <v>#REF!</v>
      </c>
    </row>
    <row r="20" spans="1:71" s="29" customFormat="1" ht="20.100000000000001" customHeight="1" x14ac:dyDescent="0.25">
      <c r="A20" s="10" t="s">
        <v>16</v>
      </c>
      <c r="B20" s="10"/>
      <c r="C20" s="31" t="s">
        <v>175</v>
      </c>
      <c r="D20" s="10" t="e">
        <f>#REF!</f>
        <v>#REF!</v>
      </c>
      <c r="E20" s="6" t="e">
        <f>#REF!</f>
        <v>#REF!</v>
      </c>
      <c r="F20" s="30">
        <v>97401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24474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114963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35064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0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0</v>
      </c>
      <c r="AA20" s="6" t="e">
        <f t="shared" si="5"/>
        <v>#REF!</v>
      </c>
      <c r="AB20" s="10" t="e">
        <f>#REF!</f>
        <v>#REF!</v>
      </c>
      <c r="AC20" s="6" t="e">
        <f>#REF!</f>
        <v>#REF!</v>
      </c>
      <c r="AD20" s="30">
        <v>0</v>
      </c>
      <c r="AE20" s="6" t="e">
        <f t="shared" si="6"/>
        <v>#REF!</v>
      </c>
      <c r="AF20" s="10" t="e">
        <f>#REF!</f>
        <v>#REF!</v>
      </c>
      <c r="AG20" s="6" t="e">
        <f>#REF!</f>
        <v>#REF!</v>
      </c>
      <c r="AH20" s="30">
        <v>0</v>
      </c>
      <c r="AI20" s="6" t="e">
        <f t="shared" si="7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8"/>
        <v>#REF!</v>
      </c>
      <c r="AN20" s="10" t="e">
        <f>#REF!</f>
        <v>#REF!</v>
      </c>
      <c r="AO20" s="6" t="e">
        <f>#REF!</f>
        <v>#REF!</v>
      </c>
      <c r="AP20" s="30">
        <v>0</v>
      </c>
      <c r="AQ20" s="6" t="e">
        <f t="shared" si="9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0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1"/>
        <v>#REF!</v>
      </c>
      <c r="AZ20" s="10" t="e">
        <f>#REF!</f>
        <v>#REF!</v>
      </c>
      <c r="BA20" s="6" t="e">
        <f>#REF!</f>
        <v>#REF!</v>
      </c>
      <c r="BB20" s="30">
        <v>13539</v>
      </c>
      <c r="BC20" s="6" t="e">
        <f t="shared" si="12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13"/>
        <v>#REF!</v>
      </c>
      <c r="BH20" s="6" t="e">
        <f t="shared" si="14"/>
        <v>#REF!</v>
      </c>
      <c r="BI20" s="6" t="e">
        <f t="shared" si="15"/>
        <v>#REF!</v>
      </c>
      <c r="BJ20" s="6">
        <f t="shared" si="16"/>
        <v>285441</v>
      </c>
      <c r="BK20" s="6" t="e">
        <f t="shared" si="17"/>
        <v>#REF!</v>
      </c>
      <c r="BL20" s="6"/>
      <c r="BM20" s="6"/>
      <c r="BN20" s="30">
        <v>-234</v>
      </c>
      <c r="BO20" s="6">
        <f t="shared" si="18"/>
        <v>234</v>
      </c>
      <c r="BP20" s="6" t="e">
        <f t="shared" si="19"/>
        <v>#REF!</v>
      </c>
      <c r="BQ20" s="6" t="e">
        <f t="shared" si="20"/>
        <v>#REF!</v>
      </c>
      <c r="BR20" s="6">
        <f t="shared" si="21"/>
        <v>285207</v>
      </c>
      <c r="BS20" s="6" t="e">
        <f t="shared" si="22"/>
        <v>#REF!</v>
      </c>
    </row>
    <row r="21" spans="1:71" s="29" customFormat="1" ht="20.100000000000001" customHeight="1" x14ac:dyDescent="0.25">
      <c r="A21" s="39"/>
      <c r="B21" s="39"/>
      <c r="C21" s="40" t="s">
        <v>27</v>
      </c>
      <c r="D21" s="11" t="e">
        <f>D6+D7+D17+D18+D19+D20</f>
        <v>#REF!</v>
      </c>
      <c r="E21" s="11" t="e">
        <f t="shared" ref="E21:BP21" si="23">E6+E7+E17+E18+E19+E20</f>
        <v>#REF!</v>
      </c>
      <c r="F21" s="11">
        <f t="shared" si="23"/>
        <v>2356622</v>
      </c>
      <c r="G21" s="11" t="e">
        <f t="shared" si="23"/>
        <v>#REF!</v>
      </c>
      <c r="H21" s="11" t="e">
        <f t="shared" si="23"/>
        <v>#REF!</v>
      </c>
      <c r="I21" s="11" t="e">
        <f t="shared" si="23"/>
        <v>#REF!</v>
      </c>
      <c r="J21" s="11">
        <f t="shared" si="23"/>
        <v>547815</v>
      </c>
      <c r="K21" s="11" t="e">
        <f t="shared" si="23"/>
        <v>#REF!</v>
      </c>
      <c r="L21" s="11" t="e">
        <f t="shared" si="23"/>
        <v>#REF!</v>
      </c>
      <c r="M21" s="11" t="e">
        <f t="shared" si="23"/>
        <v>#REF!</v>
      </c>
      <c r="N21" s="11">
        <f t="shared" si="23"/>
        <v>2948580</v>
      </c>
      <c r="O21" s="11" t="e">
        <f t="shared" si="23"/>
        <v>#REF!</v>
      </c>
      <c r="P21" s="11" t="e">
        <f t="shared" si="23"/>
        <v>#REF!</v>
      </c>
      <c r="Q21" s="11" t="e">
        <f t="shared" si="23"/>
        <v>#REF!</v>
      </c>
      <c r="R21" s="11">
        <f t="shared" si="23"/>
        <v>96660</v>
      </c>
      <c r="S21" s="11" t="e">
        <f t="shared" si="23"/>
        <v>#REF!</v>
      </c>
      <c r="T21" s="11" t="e">
        <f t="shared" si="23"/>
        <v>#REF!</v>
      </c>
      <c r="U21" s="11" t="e">
        <f t="shared" si="23"/>
        <v>#REF!</v>
      </c>
      <c r="V21" s="11">
        <f t="shared" si="23"/>
        <v>0</v>
      </c>
      <c r="W21" s="11" t="e">
        <f t="shared" si="23"/>
        <v>#REF!</v>
      </c>
      <c r="X21" s="11" t="e">
        <f t="shared" si="23"/>
        <v>#REF!</v>
      </c>
      <c r="Y21" s="11" t="e">
        <f t="shared" si="23"/>
        <v>#REF!</v>
      </c>
      <c r="Z21" s="11">
        <f t="shared" si="23"/>
        <v>9393</v>
      </c>
      <c r="AA21" s="11" t="e">
        <f t="shared" si="23"/>
        <v>#REF!</v>
      </c>
      <c r="AB21" s="11" t="e">
        <f t="shared" si="23"/>
        <v>#REF!</v>
      </c>
      <c r="AC21" s="11" t="e">
        <f t="shared" si="23"/>
        <v>#REF!</v>
      </c>
      <c r="AD21" s="11">
        <f t="shared" si="23"/>
        <v>0</v>
      </c>
      <c r="AE21" s="11" t="e">
        <f t="shared" si="23"/>
        <v>#REF!</v>
      </c>
      <c r="AF21" s="11" t="e">
        <f t="shared" si="23"/>
        <v>#REF!</v>
      </c>
      <c r="AG21" s="11" t="e">
        <f t="shared" si="23"/>
        <v>#REF!</v>
      </c>
      <c r="AH21" s="11">
        <f t="shared" si="23"/>
        <v>658</v>
      </c>
      <c r="AI21" s="11" t="e">
        <f t="shared" si="23"/>
        <v>#REF!</v>
      </c>
      <c r="AJ21" s="11" t="e">
        <f t="shared" si="23"/>
        <v>#REF!</v>
      </c>
      <c r="AK21" s="11" t="e">
        <f t="shared" si="23"/>
        <v>#REF!</v>
      </c>
      <c r="AL21" s="11">
        <f t="shared" si="23"/>
        <v>0</v>
      </c>
      <c r="AM21" s="11" t="e">
        <f t="shared" si="23"/>
        <v>#REF!</v>
      </c>
      <c r="AN21" s="11" t="e">
        <f t="shared" si="23"/>
        <v>#REF!</v>
      </c>
      <c r="AO21" s="11" t="e">
        <f t="shared" si="23"/>
        <v>#REF!</v>
      </c>
      <c r="AP21" s="11">
        <f t="shared" si="23"/>
        <v>635194</v>
      </c>
      <c r="AQ21" s="11" t="e">
        <f t="shared" si="23"/>
        <v>#REF!</v>
      </c>
      <c r="AR21" s="11" t="e">
        <f t="shared" si="23"/>
        <v>#REF!</v>
      </c>
      <c r="AS21" s="11" t="e">
        <f t="shared" si="23"/>
        <v>#REF!</v>
      </c>
      <c r="AT21" s="11">
        <f t="shared" si="23"/>
        <v>552</v>
      </c>
      <c r="AU21" s="11" t="e">
        <f t="shared" si="23"/>
        <v>#REF!</v>
      </c>
      <c r="AV21" s="11" t="e">
        <f t="shared" si="23"/>
        <v>#REF!</v>
      </c>
      <c r="AW21" s="11" t="e">
        <f t="shared" si="23"/>
        <v>#REF!</v>
      </c>
      <c r="AX21" s="11">
        <f t="shared" si="23"/>
        <v>50247</v>
      </c>
      <c r="AY21" s="11" t="e">
        <f t="shared" si="23"/>
        <v>#REF!</v>
      </c>
      <c r="AZ21" s="11" t="e">
        <f t="shared" si="23"/>
        <v>#REF!</v>
      </c>
      <c r="BA21" s="11" t="e">
        <f t="shared" si="23"/>
        <v>#REF!</v>
      </c>
      <c r="BB21" s="11">
        <f t="shared" si="23"/>
        <v>77782</v>
      </c>
      <c r="BC21" s="11" t="e">
        <f t="shared" si="23"/>
        <v>#REF!</v>
      </c>
      <c r="BD21" s="11" t="e">
        <f t="shared" si="23"/>
        <v>#REF!</v>
      </c>
      <c r="BE21" s="11" t="e">
        <f t="shared" si="23"/>
        <v>#REF!</v>
      </c>
      <c r="BF21" s="11">
        <f t="shared" si="23"/>
        <v>0</v>
      </c>
      <c r="BG21" s="11" t="e">
        <f t="shared" si="23"/>
        <v>#REF!</v>
      </c>
      <c r="BH21" s="11" t="e">
        <f t="shared" si="23"/>
        <v>#REF!</v>
      </c>
      <c r="BI21" s="11" t="e">
        <f t="shared" si="23"/>
        <v>#REF!</v>
      </c>
      <c r="BJ21" s="11">
        <f t="shared" si="23"/>
        <v>6723503</v>
      </c>
      <c r="BK21" s="11" t="e">
        <f t="shared" si="23"/>
        <v>#REF!</v>
      </c>
      <c r="BL21" s="11">
        <f t="shared" si="23"/>
        <v>0</v>
      </c>
      <c r="BM21" s="11">
        <f t="shared" si="23"/>
        <v>0</v>
      </c>
      <c r="BN21" s="11">
        <f t="shared" si="23"/>
        <v>-24935</v>
      </c>
      <c r="BO21" s="11">
        <f t="shared" si="23"/>
        <v>24935</v>
      </c>
      <c r="BP21" s="11" t="e">
        <f t="shared" si="23"/>
        <v>#REF!</v>
      </c>
      <c r="BQ21" s="11" t="e">
        <f>BQ6+BQ7+BQ17+BQ18+BQ19+BQ20</f>
        <v>#REF!</v>
      </c>
      <c r="BR21" s="11">
        <f>BR6+BR7+BR17+BR18+BR19+BR20</f>
        <v>6698568</v>
      </c>
      <c r="BS21" s="11" t="e">
        <f>BS6+BS7+BS17+BS18+BS19+BS20</f>
        <v>#REF!</v>
      </c>
    </row>
    <row r="22" spans="1:71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</sheetData>
  <protectedRanges>
    <protectedRange sqref="F8 F10:F12 J14:J20 N14:N20 J8 J10:J12 AT8 AT10:AT12 BN14:BN20 N8 N10:N12 R14:R20 AX14:AX20 R8 R10:R12 V14:V20 AX8 Z14:Z20 V8 V10:V12 AX10:AX12 BN8 BB14:BB20 Z8 Z10:Z12 BN10:BN12 AD14:AD20 AH14:AH20 AD8 AD10:AD12 BB8 BB10:BB12 AL14:AL20 AH8 AH10:AH12 A6:C21 BF14:BF20 AL8 AL10:AL12 AP14:AP20 BF8 F14:F20 AP8 AP10:AP12 BF10:BF12 A1:BS5 AT14:AT20" name="Tartomány1"/>
  </protectedRanges>
  <mergeCells count="34">
    <mergeCell ref="D1:G1"/>
    <mergeCell ref="H1:K1"/>
    <mergeCell ref="L1:O1"/>
    <mergeCell ref="P1:S1"/>
    <mergeCell ref="T1:W1"/>
    <mergeCell ref="BL1:BO1"/>
    <mergeCell ref="BP1:BS1"/>
    <mergeCell ref="AB1:AE1"/>
    <mergeCell ref="AF1:AI1"/>
    <mergeCell ref="AJ1:AM1"/>
    <mergeCell ref="AN1:AQ1"/>
    <mergeCell ref="AR1:AU1"/>
    <mergeCell ref="AV1:AY1"/>
    <mergeCell ref="X2:AA2"/>
    <mergeCell ref="AB2:AE2"/>
    <mergeCell ref="AZ1:BC1"/>
    <mergeCell ref="BD1:BG1"/>
    <mergeCell ref="BH1:BK1"/>
    <mergeCell ref="X1:AA1"/>
    <mergeCell ref="BD2:BG2"/>
    <mergeCell ref="BH2:BK2"/>
    <mergeCell ref="D2:G2"/>
    <mergeCell ref="H2:K2"/>
    <mergeCell ref="L2:O2"/>
    <mergeCell ref="P2:S2"/>
    <mergeCell ref="T2:W2"/>
    <mergeCell ref="BL2:BO2"/>
    <mergeCell ref="BP2:BS2"/>
    <mergeCell ref="AF2:AI2"/>
    <mergeCell ref="AJ2:AM2"/>
    <mergeCell ref="AN2:AQ2"/>
    <mergeCell ref="AR2:AU2"/>
    <mergeCell ref="AV2:AY2"/>
    <mergeCell ref="AZ2:BC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17" manualBreakCount="17">
    <brk id="7" max="46" man="1"/>
    <brk id="11" max="46" man="1"/>
    <brk id="15" max="46" man="1"/>
    <brk id="19" max="46" man="1"/>
    <brk id="23" max="46" man="1"/>
    <brk id="27" max="46" man="1"/>
    <brk id="31" max="46" man="1"/>
    <brk id="35" max="46" man="1"/>
    <brk id="39" max="46" man="1"/>
    <brk id="43" max="46" man="1"/>
    <brk id="47" max="46" man="1"/>
    <brk id="51" max="46" man="1"/>
    <brk id="55" max="46" man="1"/>
    <brk id="59" max="46" man="1"/>
    <brk id="63" max="46" man="1"/>
    <brk id="67" max="46" man="1"/>
    <brk id="7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M22"/>
  <sheetViews>
    <sheetView view="pageBreakPreview" zoomScale="66" zoomScaleSheetLayoutView="66" workbookViewId="0">
      <pane xSplit="3" ySplit="5" topLeftCell="BX6" activePane="bottomRight" state="frozen"/>
      <selection pane="topRight" activeCell="C1" sqref="C1"/>
      <selection pane="bottomLeft" activeCell="A6" sqref="A6"/>
      <selection pane="bottomRight" activeCell="BZ6" sqref="BZ6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.42578125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23" style="20" customWidth="1"/>
    <col min="17" max="17" width="22.5703125" style="20" customWidth="1"/>
    <col min="18" max="18" width="18.85546875" style="20" customWidth="1"/>
    <col min="19" max="19" width="17.140625" style="20" customWidth="1"/>
    <col min="20" max="20" width="20.42578125" style="20" customWidth="1"/>
    <col min="21" max="21" width="20.140625" style="20" customWidth="1"/>
    <col min="22" max="22" width="17.5703125" style="20" customWidth="1"/>
    <col min="23" max="23" width="18.140625" style="20" customWidth="1"/>
    <col min="24" max="24" width="21.28515625" style="20" customWidth="1"/>
    <col min="25" max="25" width="21" style="20" customWidth="1"/>
    <col min="26" max="26" width="17.85546875" style="20" customWidth="1"/>
    <col min="27" max="27" width="17.710937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2" width="21.42578125" style="20" customWidth="1"/>
    <col min="33" max="33" width="22.28515625" style="20" customWidth="1"/>
    <col min="34" max="34" width="21.140625" style="20" customWidth="1"/>
    <col min="35" max="35" width="21.7109375" style="20" customWidth="1"/>
    <col min="36" max="36" width="21.85546875" style="20" customWidth="1"/>
    <col min="37" max="37" width="20.7109375" style="20" customWidth="1"/>
    <col min="38" max="38" width="19.5703125" style="20" customWidth="1"/>
    <col min="39" max="39" width="20.28515625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42578125" style="20" customWidth="1"/>
    <col min="61" max="61" width="17.7109375" style="20" customWidth="1"/>
    <col min="62" max="75" width="18.28515625" style="20" customWidth="1"/>
    <col min="76" max="76" width="19.28515625" style="20" customWidth="1"/>
    <col min="77" max="77" width="18.85546875" style="20" customWidth="1"/>
    <col min="78" max="78" width="17.140625" style="20" customWidth="1"/>
    <col min="79" max="79" width="15.42578125" style="20" customWidth="1"/>
    <col min="80" max="80" width="20.140625" style="20" customWidth="1"/>
    <col min="81" max="81" width="18.5703125" style="20" customWidth="1"/>
    <col min="82" max="82" width="16.85546875" style="20" customWidth="1"/>
    <col min="83" max="83" width="14.85546875" style="20" customWidth="1"/>
    <col min="84" max="84" width="20.140625" style="20" customWidth="1"/>
    <col min="85" max="85" width="21.42578125" style="20" customWidth="1"/>
    <col min="86" max="86" width="19.42578125" style="20" customWidth="1"/>
    <col min="87" max="87" width="16.85546875" style="20" customWidth="1"/>
    <col min="88" max="88" width="40.28515625" style="20" customWidth="1"/>
    <col min="89" max="16384" width="9.140625" style="20"/>
  </cols>
  <sheetData>
    <row r="1" spans="1:91" ht="20.100000000000001" customHeight="1" x14ac:dyDescent="0.25">
      <c r="A1" s="13" t="s">
        <v>4</v>
      </c>
      <c r="B1" s="13"/>
      <c r="C1" s="14" t="s">
        <v>4</v>
      </c>
      <c r="D1" s="118" t="s">
        <v>69</v>
      </c>
      <c r="E1" s="119"/>
      <c r="F1" s="119"/>
      <c r="G1" s="119"/>
      <c r="H1" s="112" t="s">
        <v>70</v>
      </c>
      <c r="I1" s="113"/>
      <c r="J1" s="113"/>
      <c r="K1" s="113"/>
      <c r="L1" s="124" t="s">
        <v>142</v>
      </c>
      <c r="M1" s="125"/>
      <c r="N1" s="125"/>
      <c r="O1" s="125"/>
      <c r="P1" s="126" t="s">
        <v>72</v>
      </c>
      <c r="Q1" s="127"/>
      <c r="R1" s="127"/>
      <c r="S1" s="127"/>
      <c r="T1" s="102" t="s">
        <v>73</v>
      </c>
      <c r="U1" s="103"/>
      <c r="V1" s="103"/>
      <c r="W1" s="103"/>
      <c r="X1" s="108" t="s">
        <v>74</v>
      </c>
      <c r="Y1" s="109"/>
      <c r="Z1" s="109"/>
      <c r="AA1" s="109"/>
      <c r="AB1" s="114" t="s">
        <v>75</v>
      </c>
      <c r="AC1" s="115"/>
      <c r="AD1" s="115"/>
      <c r="AE1" s="115"/>
      <c r="AF1" s="104" t="s">
        <v>76</v>
      </c>
      <c r="AG1" s="105"/>
      <c r="AH1" s="105"/>
      <c r="AI1" s="105"/>
      <c r="AJ1" s="128" t="s">
        <v>77</v>
      </c>
      <c r="AK1" s="129"/>
      <c r="AL1" s="129"/>
      <c r="AM1" s="129"/>
      <c r="AN1" s="128" t="s">
        <v>78</v>
      </c>
      <c r="AO1" s="129"/>
      <c r="AP1" s="129"/>
      <c r="AQ1" s="129"/>
      <c r="AR1" s="114" t="s">
        <v>79</v>
      </c>
      <c r="AS1" s="115"/>
      <c r="AT1" s="115"/>
      <c r="AU1" s="115"/>
      <c r="AV1" s="108" t="s">
        <v>80</v>
      </c>
      <c r="AW1" s="109"/>
      <c r="AX1" s="109"/>
      <c r="AY1" s="109"/>
      <c r="AZ1" s="108" t="s">
        <v>81</v>
      </c>
      <c r="BA1" s="109"/>
      <c r="BB1" s="109"/>
      <c r="BC1" s="109"/>
      <c r="BD1" s="104" t="s">
        <v>82</v>
      </c>
      <c r="BE1" s="105"/>
      <c r="BF1" s="105"/>
      <c r="BG1" s="105"/>
      <c r="BH1" s="120" t="s">
        <v>83</v>
      </c>
      <c r="BI1" s="121"/>
      <c r="BJ1" s="121"/>
      <c r="BK1" s="121"/>
      <c r="BL1" s="102" t="s">
        <v>85</v>
      </c>
      <c r="BM1" s="103"/>
      <c r="BN1" s="103"/>
      <c r="BO1" s="103"/>
      <c r="BP1" s="118" t="s">
        <v>86</v>
      </c>
      <c r="BQ1" s="119"/>
      <c r="BR1" s="119"/>
      <c r="BS1" s="119"/>
      <c r="BT1" s="122" t="s">
        <v>87</v>
      </c>
      <c r="BU1" s="123"/>
      <c r="BV1" s="123"/>
      <c r="BW1" s="123"/>
      <c r="BX1" s="106" t="s">
        <v>89</v>
      </c>
      <c r="BY1" s="107"/>
      <c r="BZ1" s="107"/>
      <c r="CA1" s="107"/>
      <c r="CB1" s="110" t="s">
        <v>66</v>
      </c>
      <c r="CC1" s="111"/>
      <c r="CD1" s="111"/>
      <c r="CE1" s="111"/>
      <c r="CF1" s="112" t="s">
        <v>151</v>
      </c>
      <c r="CG1" s="113"/>
      <c r="CH1" s="113"/>
      <c r="CI1" s="113"/>
      <c r="CJ1" s="42" t="s">
        <v>153</v>
      </c>
      <c r="CK1" s="43"/>
      <c r="CL1" s="43"/>
      <c r="CM1" s="43"/>
    </row>
    <row r="2" spans="1:91" ht="20.100000000000001" customHeight="1" x14ac:dyDescent="0.25">
      <c r="A2" s="21" t="s">
        <v>5</v>
      </c>
      <c r="B2" s="21" t="s">
        <v>0</v>
      </c>
      <c r="C2" s="3" t="s">
        <v>90</v>
      </c>
      <c r="D2" s="100" t="s">
        <v>190</v>
      </c>
      <c r="E2" s="101"/>
      <c r="F2" s="101"/>
      <c r="G2" s="101"/>
      <c r="H2" s="100" t="s">
        <v>191</v>
      </c>
      <c r="I2" s="101"/>
      <c r="J2" s="101"/>
      <c r="K2" s="101"/>
      <c r="L2" s="100" t="s">
        <v>71</v>
      </c>
      <c r="M2" s="101"/>
      <c r="N2" s="101"/>
      <c r="O2" s="101"/>
      <c r="P2" s="100" t="s">
        <v>192</v>
      </c>
      <c r="Q2" s="101"/>
      <c r="R2" s="101"/>
      <c r="S2" s="101"/>
      <c r="T2" s="100" t="s">
        <v>193</v>
      </c>
      <c r="U2" s="101"/>
      <c r="V2" s="101"/>
      <c r="W2" s="101"/>
      <c r="X2" s="100" t="s">
        <v>194</v>
      </c>
      <c r="Y2" s="101"/>
      <c r="Z2" s="101"/>
      <c r="AA2" s="101"/>
      <c r="AB2" s="100" t="s">
        <v>195</v>
      </c>
      <c r="AC2" s="101"/>
      <c r="AD2" s="101"/>
      <c r="AE2" s="101"/>
      <c r="AF2" s="100" t="s">
        <v>198</v>
      </c>
      <c r="AG2" s="101"/>
      <c r="AH2" s="101"/>
      <c r="AI2" s="101"/>
      <c r="AJ2" s="100" t="s">
        <v>200</v>
      </c>
      <c r="AK2" s="101"/>
      <c r="AL2" s="101"/>
      <c r="AM2" s="101"/>
      <c r="AN2" s="100" t="s">
        <v>201</v>
      </c>
      <c r="AO2" s="101"/>
      <c r="AP2" s="101"/>
      <c r="AQ2" s="101"/>
      <c r="AR2" s="100" t="s">
        <v>197</v>
      </c>
      <c r="AS2" s="101"/>
      <c r="AT2" s="101"/>
      <c r="AU2" s="101"/>
      <c r="AV2" s="100" t="s">
        <v>199</v>
      </c>
      <c r="AW2" s="101"/>
      <c r="AX2" s="101"/>
      <c r="AY2" s="101"/>
      <c r="AZ2" s="100"/>
      <c r="BA2" s="101"/>
      <c r="BB2" s="101"/>
      <c r="BC2" s="101"/>
      <c r="BD2" s="100" t="s">
        <v>196</v>
      </c>
      <c r="BE2" s="101"/>
      <c r="BF2" s="101"/>
      <c r="BG2" s="101"/>
      <c r="BH2" s="100" t="s">
        <v>84</v>
      </c>
      <c r="BI2" s="101"/>
      <c r="BJ2" s="101"/>
      <c r="BK2" s="101"/>
      <c r="BL2" s="100" t="s">
        <v>203</v>
      </c>
      <c r="BM2" s="101"/>
      <c r="BN2" s="101"/>
      <c r="BO2" s="101"/>
      <c r="BP2" s="100" t="s">
        <v>204</v>
      </c>
      <c r="BQ2" s="101"/>
      <c r="BR2" s="101"/>
      <c r="BS2" s="101"/>
      <c r="BT2" s="100" t="s">
        <v>88</v>
      </c>
      <c r="BU2" s="101"/>
      <c r="BV2" s="101"/>
      <c r="BW2" s="101"/>
      <c r="BX2" s="100"/>
      <c r="BY2" s="101"/>
      <c r="BZ2" s="101"/>
      <c r="CA2" s="101"/>
      <c r="CB2" s="100" t="s">
        <v>202</v>
      </c>
      <c r="CC2" s="101"/>
      <c r="CD2" s="101"/>
      <c r="CE2" s="101"/>
      <c r="CF2" s="100"/>
      <c r="CG2" s="101"/>
      <c r="CH2" s="101"/>
      <c r="CI2" s="101"/>
      <c r="CJ2" s="44" t="s">
        <v>152</v>
      </c>
    </row>
    <row r="3" spans="1:91" ht="20.100000000000001" customHeight="1" x14ac:dyDescent="0.25">
      <c r="A3" s="21" t="s">
        <v>3</v>
      </c>
      <c r="B3" s="21" t="s">
        <v>1</v>
      </c>
      <c r="C3" s="3" t="s">
        <v>91</v>
      </c>
      <c r="D3" s="23" t="s">
        <v>7</v>
      </c>
      <c r="E3" s="24" t="s">
        <v>25</v>
      </c>
      <c r="F3" s="25" t="s">
        <v>42</v>
      </c>
      <c r="G3" s="25" t="s">
        <v>47</v>
      </c>
      <c r="H3" s="23" t="s">
        <v>7</v>
      </c>
      <c r="I3" s="24" t="s">
        <v>25</v>
      </c>
      <c r="J3" s="25" t="s">
        <v>42</v>
      </c>
      <c r="K3" s="25" t="s">
        <v>47</v>
      </c>
      <c r="L3" s="23" t="s">
        <v>7</v>
      </c>
      <c r="M3" s="24" t="s">
        <v>25</v>
      </c>
      <c r="N3" s="25" t="s">
        <v>42</v>
      </c>
      <c r="O3" s="25" t="s">
        <v>47</v>
      </c>
      <c r="P3" s="23" t="s">
        <v>7</v>
      </c>
      <c r="Q3" s="24" t="s">
        <v>25</v>
      </c>
      <c r="R3" s="25" t="s">
        <v>42</v>
      </c>
      <c r="S3" s="25" t="s">
        <v>47</v>
      </c>
      <c r="T3" s="23" t="s">
        <v>7</v>
      </c>
      <c r="U3" s="24" t="s">
        <v>25</v>
      </c>
      <c r="V3" s="25" t="s">
        <v>42</v>
      </c>
      <c r="W3" s="25" t="s">
        <v>47</v>
      </c>
      <c r="X3" s="23" t="s">
        <v>7</v>
      </c>
      <c r="Y3" s="24" t="s">
        <v>25</v>
      </c>
      <c r="Z3" s="25" t="s">
        <v>42</v>
      </c>
      <c r="AA3" s="25" t="s">
        <v>47</v>
      </c>
      <c r="AB3" s="23" t="s">
        <v>7</v>
      </c>
      <c r="AC3" s="24" t="s">
        <v>25</v>
      </c>
      <c r="AD3" s="25" t="s">
        <v>42</v>
      </c>
      <c r="AE3" s="25" t="s">
        <v>47</v>
      </c>
      <c r="AF3" s="23" t="s">
        <v>7</v>
      </c>
      <c r="AG3" s="24" t="s">
        <v>25</v>
      </c>
      <c r="AH3" s="25" t="s">
        <v>42</v>
      </c>
      <c r="AI3" s="25" t="s">
        <v>47</v>
      </c>
      <c r="AJ3" s="23" t="s">
        <v>7</v>
      </c>
      <c r="AK3" s="24" t="s">
        <v>25</v>
      </c>
      <c r="AL3" s="25" t="s">
        <v>42</v>
      </c>
      <c r="AM3" s="25" t="s">
        <v>47</v>
      </c>
      <c r="AN3" s="23" t="s">
        <v>7</v>
      </c>
      <c r="AO3" s="24" t="s">
        <v>25</v>
      </c>
      <c r="AP3" s="25" t="s">
        <v>42</v>
      </c>
      <c r="AQ3" s="25" t="s">
        <v>47</v>
      </c>
      <c r="AR3" s="23" t="s">
        <v>7</v>
      </c>
      <c r="AS3" s="24" t="s">
        <v>25</v>
      </c>
      <c r="AT3" s="25" t="s">
        <v>42</v>
      </c>
      <c r="AU3" s="25" t="s">
        <v>47</v>
      </c>
      <c r="AV3" s="23" t="s">
        <v>7</v>
      </c>
      <c r="AW3" s="24" t="s">
        <v>25</v>
      </c>
      <c r="AX3" s="25" t="s">
        <v>42</v>
      </c>
      <c r="AY3" s="25" t="s">
        <v>47</v>
      </c>
      <c r="AZ3" s="23" t="s">
        <v>7</v>
      </c>
      <c r="BA3" s="24" t="s">
        <v>25</v>
      </c>
      <c r="BB3" s="25" t="s">
        <v>42</v>
      </c>
      <c r="BC3" s="25" t="s">
        <v>47</v>
      </c>
      <c r="BD3" s="23" t="s">
        <v>7</v>
      </c>
      <c r="BE3" s="24" t="s">
        <v>25</v>
      </c>
      <c r="BF3" s="25" t="s">
        <v>42</v>
      </c>
      <c r="BG3" s="25" t="s">
        <v>47</v>
      </c>
      <c r="BH3" s="23" t="s">
        <v>7</v>
      </c>
      <c r="BI3" s="24" t="s">
        <v>25</v>
      </c>
      <c r="BJ3" s="25" t="s">
        <v>42</v>
      </c>
      <c r="BK3" s="25" t="s">
        <v>47</v>
      </c>
      <c r="BL3" s="23" t="s">
        <v>7</v>
      </c>
      <c r="BM3" s="24" t="s">
        <v>25</v>
      </c>
      <c r="BN3" s="25" t="s">
        <v>42</v>
      </c>
      <c r="BO3" s="25" t="s">
        <v>47</v>
      </c>
      <c r="BP3" s="23" t="s">
        <v>7</v>
      </c>
      <c r="BQ3" s="24" t="s">
        <v>25</v>
      </c>
      <c r="BR3" s="25" t="s">
        <v>42</v>
      </c>
      <c r="BS3" s="25" t="s">
        <v>47</v>
      </c>
      <c r="BT3" s="23" t="s">
        <v>7</v>
      </c>
      <c r="BU3" s="24" t="s">
        <v>25</v>
      </c>
      <c r="BV3" s="25" t="s">
        <v>42</v>
      </c>
      <c r="BW3" s="25" t="s">
        <v>47</v>
      </c>
      <c r="BX3" s="23" t="s">
        <v>7</v>
      </c>
      <c r="BY3" s="24" t="s">
        <v>25</v>
      </c>
      <c r="BZ3" s="25" t="s">
        <v>42</v>
      </c>
      <c r="CA3" s="25" t="s">
        <v>47</v>
      </c>
      <c r="CB3" s="23" t="s">
        <v>7</v>
      </c>
      <c r="CC3" s="24" t="s">
        <v>25</v>
      </c>
      <c r="CD3" s="25" t="s">
        <v>42</v>
      </c>
      <c r="CE3" s="25" t="s">
        <v>47</v>
      </c>
      <c r="CF3" s="23" t="s">
        <v>7</v>
      </c>
      <c r="CG3" s="24" t="s">
        <v>25</v>
      </c>
      <c r="CH3" s="25" t="s">
        <v>42</v>
      </c>
      <c r="CI3" s="25" t="s">
        <v>47</v>
      </c>
      <c r="CJ3" s="45" t="s">
        <v>93</v>
      </c>
    </row>
    <row r="4" spans="1:91" ht="20.100000000000001" customHeight="1" x14ac:dyDescent="0.25">
      <c r="A4" s="21" t="s">
        <v>4</v>
      </c>
      <c r="B4" s="21"/>
      <c r="C4" s="26"/>
      <c r="D4" s="25" t="s">
        <v>17</v>
      </c>
      <c r="E4" s="24" t="s">
        <v>17</v>
      </c>
      <c r="F4" s="25"/>
      <c r="G4" s="25" t="s">
        <v>46</v>
      </c>
      <c r="H4" s="25" t="s">
        <v>17</v>
      </c>
      <c r="I4" s="24" t="s">
        <v>17</v>
      </c>
      <c r="J4" s="25"/>
      <c r="K4" s="25" t="s">
        <v>46</v>
      </c>
      <c r="L4" s="25" t="s">
        <v>17</v>
      </c>
      <c r="M4" s="24" t="s">
        <v>17</v>
      </c>
      <c r="N4" s="25"/>
      <c r="O4" s="25" t="s">
        <v>46</v>
      </c>
      <c r="P4" s="25" t="s">
        <v>17</v>
      </c>
      <c r="Q4" s="24" t="s">
        <v>17</v>
      </c>
      <c r="R4" s="25"/>
      <c r="S4" s="25" t="s">
        <v>46</v>
      </c>
      <c r="T4" s="25" t="s">
        <v>17</v>
      </c>
      <c r="U4" s="24" t="s">
        <v>17</v>
      </c>
      <c r="V4" s="25"/>
      <c r="W4" s="25" t="s">
        <v>46</v>
      </c>
      <c r="X4" s="25" t="s">
        <v>17</v>
      </c>
      <c r="Y4" s="24" t="s">
        <v>17</v>
      </c>
      <c r="Z4" s="25"/>
      <c r="AA4" s="25" t="s">
        <v>46</v>
      </c>
      <c r="AB4" s="25" t="s">
        <v>17</v>
      </c>
      <c r="AC4" s="24" t="s">
        <v>17</v>
      </c>
      <c r="AD4" s="25"/>
      <c r="AE4" s="25" t="s">
        <v>46</v>
      </c>
      <c r="AF4" s="25" t="s">
        <v>17</v>
      </c>
      <c r="AG4" s="24" t="s">
        <v>17</v>
      </c>
      <c r="AH4" s="25"/>
      <c r="AI4" s="25" t="s">
        <v>46</v>
      </c>
      <c r="AJ4" s="25" t="s">
        <v>17</v>
      </c>
      <c r="AK4" s="24" t="s">
        <v>17</v>
      </c>
      <c r="AL4" s="25"/>
      <c r="AM4" s="25" t="s">
        <v>46</v>
      </c>
      <c r="AN4" s="25" t="s">
        <v>17</v>
      </c>
      <c r="AO4" s="24" t="s">
        <v>17</v>
      </c>
      <c r="AP4" s="25"/>
      <c r="AQ4" s="25" t="s">
        <v>46</v>
      </c>
      <c r="AR4" s="25" t="s">
        <v>17</v>
      </c>
      <c r="AS4" s="24" t="s">
        <v>17</v>
      </c>
      <c r="AT4" s="25"/>
      <c r="AU4" s="25" t="s">
        <v>46</v>
      </c>
      <c r="AV4" s="25" t="s">
        <v>17</v>
      </c>
      <c r="AW4" s="24" t="s">
        <v>17</v>
      </c>
      <c r="AX4" s="25"/>
      <c r="AY4" s="25" t="s">
        <v>46</v>
      </c>
      <c r="AZ4" s="25" t="s">
        <v>17</v>
      </c>
      <c r="BA4" s="24" t="s">
        <v>17</v>
      </c>
      <c r="BB4" s="25"/>
      <c r="BC4" s="25" t="s">
        <v>46</v>
      </c>
      <c r="BD4" s="25" t="s">
        <v>17</v>
      </c>
      <c r="BE4" s="24" t="s">
        <v>17</v>
      </c>
      <c r="BF4" s="25"/>
      <c r="BG4" s="25" t="s">
        <v>46</v>
      </c>
      <c r="BH4" s="25" t="s">
        <v>17</v>
      </c>
      <c r="BI4" s="24" t="s">
        <v>17</v>
      </c>
      <c r="BJ4" s="25"/>
      <c r="BK4" s="25" t="s">
        <v>46</v>
      </c>
      <c r="BL4" s="25" t="s">
        <v>17</v>
      </c>
      <c r="BM4" s="24" t="s">
        <v>17</v>
      </c>
      <c r="BN4" s="25"/>
      <c r="BO4" s="25" t="s">
        <v>46</v>
      </c>
      <c r="BP4" s="25" t="s">
        <v>17</v>
      </c>
      <c r="BQ4" s="24" t="s">
        <v>17</v>
      </c>
      <c r="BR4" s="25"/>
      <c r="BS4" s="25" t="s">
        <v>46</v>
      </c>
      <c r="BT4" s="25" t="s">
        <v>17</v>
      </c>
      <c r="BU4" s="24" t="s">
        <v>17</v>
      </c>
      <c r="BV4" s="25"/>
      <c r="BW4" s="25" t="s">
        <v>46</v>
      </c>
      <c r="BX4" s="25" t="s">
        <v>17</v>
      </c>
      <c r="BY4" s="24" t="s">
        <v>17</v>
      </c>
      <c r="BZ4" s="25"/>
      <c r="CA4" s="25" t="s">
        <v>46</v>
      </c>
      <c r="CB4" s="25" t="s">
        <v>17</v>
      </c>
      <c r="CC4" s="24" t="s">
        <v>17</v>
      </c>
      <c r="CD4" s="25"/>
      <c r="CE4" s="25" t="s">
        <v>46</v>
      </c>
      <c r="CF4" s="25" t="s">
        <v>17</v>
      </c>
      <c r="CG4" s="24" t="s">
        <v>17</v>
      </c>
      <c r="CH4" s="25"/>
      <c r="CI4" s="25" t="s">
        <v>46</v>
      </c>
      <c r="CJ4" s="41"/>
    </row>
    <row r="5" spans="1:9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  <c r="BT5" s="25"/>
      <c r="BU5" s="24"/>
      <c r="BV5" s="25"/>
      <c r="BW5" s="25"/>
      <c r="BX5" s="25"/>
      <c r="BY5" s="24"/>
      <c r="BZ5" s="25"/>
      <c r="CA5" s="25"/>
      <c r="CB5" s="25"/>
      <c r="CC5" s="24"/>
      <c r="CD5" s="25"/>
      <c r="CE5" s="25"/>
      <c r="CF5" s="25"/>
      <c r="CG5" s="24"/>
      <c r="CH5" s="25"/>
      <c r="CI5" s="25"/>
      <c r="CJ5" s="41"/>
    </row>
    <row r="6" spans="1:91" s="29" customFormat="1" ht="20.100000000000001" customHeight="1" x14ac:dyDescent="0.25">
      <c r="A6" s="10" t="s">
        <v>8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232296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84">
        <v>0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84">
        <v>161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6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84">
        <v>617213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84">
        <v>24779</v>
      </c>
      <c r="AA6" s="6" t="e">
        <f>Y6-Z6</f>
        <v>#REF!</v>
      </c>
      <c r="AB6" s="6" t="e">
        <f>X6+T6</f>
        <v>#REF!</v>
      </c>
      <c r="AC6" s="6" t="e">
        <f>Y6+U6</f>
        <v>#REF!</v>
      </c>
      <c r="AD6" s="6">
        <f>Z6+V6</f>
        <v>641992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84">
        <v>242689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6" t="e">
        <f>AF6-AJ6</f>
        <v>#REF!</v>
      </c>
      <c r="AO6" s="6" t="e">
        <f>AG6-AK6</f>
        <v>#REF!</v>
      </c>
      <c r="AP6" s="6">
        <f>AH6-AL6</f>
        <v>242689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84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84">
        <v>0</v>
      </c>
      <c r="AY6" s="6" t="e">
        <f>AW6-AX6</f>
        <v>#REF!</v>
      </c>
      <c r="AZ6" s="6" t="e">
        <f>AR6-AV6</f>
        <v>#REF!</v>
      </c>
      <c r="BA6" s="6" t="e">
        <f>AS6-AW6</f>
        <v>#REF!</v>
      </c>
      <c r="BB6" s="6">
        <f>AT6-AX6</f>
        <v>0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84">
        <v>3374</v>
      </c>
      <c r="BG6" s="6" t="e">
        <f>BE6-BF6</f>
        <v>#REF!</v>
      </c>
      <c r="BH6" s="28" t="e">
        <f>#REF!</f>
        <v>#REF!</v>
      </c>
      <c r="BI6" s="6" t="e">
        <f>#REF!</f>
        <v>#REF!</v>
      </c>
      <c r="BJ6" s="84">
        <v>0</v>
      </c>
      <c r="BK6" s="6" t="e">
        <f>BI6-BJ6</f>
        <v>#REF!</v>
      </c>
      <c r="BL6" s="28" t="e">
        <f>#REF!</f>
        <v>#REF!</v>
      </c>
      <c r="BM6" s="6" t="e">
        <f>#REF!</f>
        <v>#REF!</v>
      </c>
      <c r="BN6" s="84">
        <v>16855</v>
      </c>
      <c r="BO6" s="6" t="e">
        <f>BM6-BN6</f>
        <v>#REF!</v>
      </c>
      <c r="BP6" s="28" t="e">
        <f>#REF!</f>
        <v>#REF!</v>
      </c>
      <c r="BQ6" s="6" t="e">
        <f>#REF!</f>
        <v>#REF!</v>
      </c>
      <c r="BR6" s="84">
        <v>0</v>
      </c>
      <c r="BS6" s="6" t="e">
        <f>BQ6-BR6</f>
        <v>#REF!</v>
      </c>
      <c r="BT6" s="6" t="e">
        <f>BP6+BL6</f>
        <v>#REF!</v>
      </c>
      <c r="BU6" s="6" t="e">
        <f>BQ6+BM6</f>
        <v>#REF!</v>
      </c>
      <c r="BV6" s="6">
        <f>BR6+BN6</f>
        <v>16855</v>
      </c>
      <c r="BW6" s="6" t="e">
        <f>BU6-BV6</f>
        <v>#REF!</v>
      </c>
      <c r="BX6" s="6" t="e">
        <f>BT6+BH6+BD6+AR6+AF6+AB6+P6+L6+H6+D6</f>
        <v>#REF!</v>
      </c>
      <c r="BY6" s="6" t="e">
        <f>BU6+BI6+BE6+AS6+AG6+AC6+Q6+M6+I6+E6</f>
        <v>#REF!</v>
      </c>
      <c r="BZ6" s="6">
        <f>BV6+BJ6+BF6+AT6+AH6+AD6+R6+N6+J6+F6</f>
        <v>1137367</v>
      </c>
      <c r="CA6" s="6" t="e">
        <f>BY6-BZ6</f>
        <v>#REF!</v>
      </c>
      <c r="CB6" s="46"/>
      <c r="CC6" s="46"/>
      <c r="CD6" s="84">
        <v>-2</v>
      </c>
      <c r="CE6" s="6">
        <f>CC6-CD6</f>
        <v>2</v>
      </c>
      <c r="CF6" s="6" t="e">
        <f>CB6+BX6</f>
        <v>#REF!</v>
      </c>
      <c r="CG6" s="6" t="e">
        <f>CC6+BY6</f>
        <v>#REF!</v>
      </c>
      <c r="CH6" s="6">
        <f>CD6+BZ6</f>
        <v>1137365</v>
      </c>
      <c r="CI6" s="6" t="e">
        <f>CG6-CH6</f>
        <v>#REF!</v>
      </c>
      <c r="CJ6" s="47">
        <f>CH6-BV6</f>
        <v>1120510</v>
      </c>
    </row>
    <row r="7" spans="1:91" s="29" customFormat="1" ht="20.100000000000001" customHeight="1" x14ac:dyDescent="0.25">
      <c r="A7" s="10" t="s">
        <v>9</v>
      </c>
      <c r="B7" s="30"/>
      <c r="C7" s="31" t="s">
        <v>26</v>
      </c>
      <c r="D7" s="10" t="e">
        <f>#REF!</f>
        <v>#REF!</v>
      </c>
      <c r="E7" s="10" t="e">
        <f>#REF!</f>
        <v>#REF!</v>
      </c>
      <c r="F7" s="10">
        <f>F8+F9+F10+F11+F12+F13+F14+F15+F16</f>
        <v>492251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14850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0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11265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2300987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29334</v>
      </c>
      <c r="AA7" s="6" t="e">
        <f t="shared" ref="AA7:AA20" si="5">Y7-Z7</f>
        <v>#REF!</v>
      </c>
      <c r="AB7" s="6" t="e">
        <f t="shared" ref="AB7:AB20" si="6">X7+T7</f>
        <v>#REF!</v>
      </c>
      <c r="AC7" s="6" t="e">
        <f t="shared" ref="AC7:AC20" si="7">Y7+U7</f>
        <v>#REF!</v>
      </c>
      <c r="AD7" s="6">
        <f t="shared" ref="AD7:AD20" si="8">Z7+V7</f>
        <v>2330321</v>
      </c>
      <c r="AE7" s="6" t="e">
        <f t="shared" ref="AE7:AE20" si="9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246689</v>
      </c>
      <c r="AI7" s="6" t="e">
        <f t="shared" ref="AI7:AI20" si="10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204547</v>
      </c>
      <c r="AM7" s="6" t="e">
        <f t="shared" ref="AM7:AM20" si="11">AK7-AL7</f>
        <v>#REF!</v>
      </c>
      <c r="AN7" s="6" t="e">
        <f t="shared" ref="AN7:AN20" si="12">AF7-AJ7</f>
        <v>#REF!</v>
      </c>
      <c r="AO7" s="6" t="e">
        <f t="shared" ref="AO7:AO20" si="13">AG7-AK7</f>
        <v>#REF!</v>
      </c>
      <c r="AP7" s="6">
        <f t="shared" ref="AP7:AP20" si="14">AH7-AL7</f>
        <v>42142</v>
      </c>
      <c r="AQ7" s="6" t="e">
        <f t="shared" ref="AQ7:AQ20" si="15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2659</v>
      </c>
      <c r="AU7" s="6" t="e">
        <f t="shared" ref="AU7:AU20" si="16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2028</v>
      </c>
      <c r="AY7" s="6" t="e">
        <f t="shared" ref="AY7:AY20" si="17">AW7-AX7</f>
        <v>#REF!</v>
      </c>
      <c r="AZ7" s="6" t="e">
        <f t="shared" ref="AZ7:AZ20" si="18">AR7-AV7</f>
        <v>#REF!</v>
      </c>
      <c r="BA7" s="6" t="e">
        <f t="shared" ref="BA7:BA20" si="19">AS7-AW7</f>
        <v>#REF!</v>
      </c>
      <c r="BB7" s="6">
        <f t="shared" ref="BB7:BB20" si="20">AT7-AX7</f>
        <v>631</v>
      </c>
      <c r="BC7" s="6" t="e">
        <f t="shared" ref="BC7:BC20" si="21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2144</v>
      </c>
      <c r="BG7" s="6" t="e">
        <f t="shared" ref="BG7:BG20" si="22">BE7-BF7</f>
        <v>#REF!</v>
      </c>
      <c r="BH7" s="10" t="e">
        <f>#REF!</f>
        <v>#REF!</v>
      </c>
      <c r="BI7" s="10" t="e">
        <f>#REF!</f>
        <v>#REF!</v>
      </c>
      <c r="BJ7" s="10">
        <f>BJ8+BJ9+BJ10+BJ11+BJ12+BJ13+BJ14+BJ15+BJ16</f>
        <v>0</v>
      </c>
      <c r="BK7" s="6" t="e">
        <f t="shared" ref="BK7:BK20" si="23">BI7-BJ7</f>
        <v>#REF!</v>
      </c>
      <c r="BL7" s="10" t="e">
        <f>#REF!</f>
        <v>#REF!</v>
      </c>
      <c r="BM7" s="10" t="e">
        <f>#REF!</f>
        <v>#REF!</v>
      </c>
      <c r="BN7" s="10">
        <f>BN8+BN9+BN10+BN11+BN12+BN13+BN14+BN15+BN16</f>
        <v>123134</v>
      </c>
      <c r="BO7" s="6" t="e">
        <f t="shared" ref="BO7:BO20" si="24">BM7-BN7</f>
        <v>#REF!</v>
      </c>
      <c r="BP7" s="10" t="e">
        <f>#REF!</f>
        <v>#REF!</v>
      </c>
      <c r="BQ7" s="10" t="e">
        <f>#REF!</f>
        <v>#REF!</v>
      </c>
      <c r="BR7" s="10">
        <f>BR8+BR9+BR10+BR11+BR12+BR13+BR14+BR15+BR16</f>
        <v>11204</v>
      </c>
      <c r="BS7" s="6" t="e">
        <f t="shared" ref="BS7:BS20" si="25">BQ7-BR7</f>
        <v>#REF!</v>
      </c>
      <c r="BT7" s="6" t="e">
        <f t="shared" ref="BT7:BT20" si="26">BP7+BL7</f>
        <v>#REF!</v>
      </c>
      <c r="BU7" s="6" t="e">
        <f t="shared" ref="BU7:BU20" si="27">BQ7+BM7</f>
        <v>#REF!</v>
      </c>
      <c r="BV7" s="6">
        <f t="shared" ref="BV7:BV20" si="28">BR7+BN7</f>
        <v>134338</v>
      </c>
      <c r="BW7" s="6" t="e">
        <f t="shared" ref="BW7:BW20" si="29">BU7-BV7</f>
        <v>#REF!</v>
      </c>
      <c r="BX7" s="6" t="e">
        <f t="shared" ref="BX7:BX20" si="30">BT7+BH7+BD7+AR7+AF7+AB7+P7+L7+H7+D7</f>
        <v>#REF!</v>
      </c>
      <c r="BY7" s="6" t="e">
        <f t="shared" ref="BY7:BY20" si="31">BU7+BI7+BE7+AS7+AG7+AC7+Q7+M7+I7+E7</f>
        <v>#REF!</v>
      </c>
      <c r="BZ7" s="6">
        <f t="shared" ref="BZ7:BZ20" si="32">BV7+BJ7+BF7+AT7+AH7+AD7+R7+N7+J7+F7</f>
        <v>3234517</v>
      </c>
      <c r="CA7" s="6" t="e">
        <f t="shared" ref="CA7:CA20" si="33">BY7-BZ7</f>
        <v>#REF!</v>
      </c>
      <c r="CB7" s="46"/>
      <c r="CC7" s="46"/>
      <c r="CD7" s="10">
        <f>CD8+CD9+CD10+CD11+CD12+CD13+CD14+CD15+CD16</f>
        <v>-9756</v>
      </c>
      <c r="CE7" s="6">
        <f t="shared" ref="CE7:CE20" si="34">CC7-CD7</f>
        <v>9756</v>
      </c>
      <c r="CF7" s="6" t="e">
        <f t="shared" ref="CF7:CF20" si="35">CB7+BX7</f>
        <v>#REF!</v>
      </c>
      <c r="CG7" s="6" t="e">
        <f t="shared" ref="CG7:CG20" si="36">CC7+BY7</f>
        <v>#REF!</v>
      </c>
      <c r="CH7" s="6">
        <f t="shared" ref="CH7:CH20" si="37">CD7+BZ7</f>
        <v>3224761</v>
      </c>
      <c r="CI7" s="6" t="e">
        <f t="shared" ref="CI7:CI20" si="38">CG7-CH7</f>
        <v>#REF!</v>
      </c>
      <c r="CJ7" s="47">
        <f t="shared" ref="CJ7:CJ20" si="39">CH7-BV7</f>
        <v>3090423</v>
      </c>
    </row>
    <row r="8" spans="1:91" s="34" customFormat="1" ht="20.100000000000001" customHeight="1" x14ac:dyDescent="0.25">
      <c r="A8" s="8"/>
      <c r="B8" s="32" t="s">
        <v>8</v>
      </c>
      <c r="C8" s="33" t="s">
        <v>31</v>
      </c>
      <c r="D8" s="9" t="e">
        <f>#REF!</f>
        <v>#REF!</v>
      </c>
      <c r="E8" s="7" t="e">
        <f>#REF!</f>
        <v>#REF!</v>
      </c>
      <c r="F8" s="8">
        <v>2720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0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0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148443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260</v>
      </c>
      <c r="AA8" s="7" t="e">
        <f t="shared" si="5"/>
        <v>#REF!</v>
      </c>
      <c r="AB8" s="7" t="e">
        <f t="shared" si="6"/>
        <v>#REF!</v>
      </c>
      <c r="AC8" s="7" t="e">
        <f t="shared" si="7"/>
        <v>#REF!</v>
      </c>
      <c r="AD8" s="7">
        <f t="shared" si="8"/>
        <v>148703</v>
      </c>
      <c r="AE8" s="7" t="e">
        <f t="shared" si="9"/>
        <v>#REF!</v>
      </c>
      <c r="AF8" s="9" t="e">
        <f>#REF!</f>
        <v>#REF!</v>
      </c>
      <c r="AG8" s="7" t="e">
        <f>#REF!</f>
        <v>#REF!</v>
      </c>
      <c r="AH8" s="8">
        <v>981</v>
      </c>
      <c r="AI8" s="7" t="e">
        <f t="shared" si="10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11"/>
        <v>#REF!</v>
      </c>
      <c r="AN8" s="7" t="e">
        <f t="shared" si="12"/>
        <v>#REF!</v>
      </c>
      <c r="AO8" s="7" t="e">
        <f t="shared" si="13"/>
        <v>#REF!</v>
      </c>
      <c r="AP8" s="7">
        <f t="shared" si="14"/>
        <v>981</v>
      </c>
      <c r="AQ8" s="7" t="e">
        <f t="shared" si="15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6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7"/>
        <v>#REF!</v>
      </c>
      <c r="AZ8" s="7" t="e">
        <f t="shared" si="18"/>
        <v>#REF!</v>
      </c>
      <c r="BA8" s="7" t="e">
        <f t="shared" si="19"/>
        <v>#REF!</v>
      </c>
      <c r="BB8" s="7">
        <f>AT8-AX8</f>
        <v>0</v>
      </c>
      <c r="BC8" s="7" t="e">
        <f t="shared" si="21"/>
        <v>#REF!</v>
      </c>
      <c r="BD8" s="9" t="e">
        <f>#REF!</f>
        <v>#REF!</v>
      </c>
      <c r="BE8" s="7" t="e">
        <f>#REF!</f>
        <v>#REF!</v>
      </c>
      <c r="BF8" s="8">
        <v>713</v>
      </c>
      <c r="BG8" s="7" t="e">
        <f t="shared" si="22"/>
        <v>#REF!</v>
      </c>
      <c r="BH8" s="9" t="e">
        <f>#REF!</f>
        <v>#REF!</v>
      </c>
      <c r="BI8" s="7" t="e">
        <f>#REF!</f>
        <v>#REF!</v>
      </c>
      <c r="BJ8" s="8">
        <v>0</v>
      </c>
      <c r="BK8" s="7" t="e">
        <f t="shared" si="23"/>
        <v>#REF!</v>
      </c>
      <c r="BL8" s="9" t="e">
        <f>#REF!</f>
        <v>#REF!</v>
      </c>
      <c r="BM8" s="7" t="e">
        <f>#REF!</f>
        <v>#REF!</v>
      </c>
      <c r="BN8" s="8">
        <v>136</v>
      </c>
      <c r="BO8" s="7" t="e">
        <f t="shared" si="24"/>
        <v>#REF!</v>
      </c>
      <c r="BP8" s="9" t="e">
        <f>#REF!</f>
        <v>#REF!</v>
      </c>
      <c r="BQ8" s="7" t="e">
        <f>#REF!</f>
        <v>#REF!</v>
      </c>
      <c r="BR8" s="8">
        <v>0</v>
      </c>
      <c r="BS8" s="7" t="e">
        <f t="shared" si="25"/>
        <v>#REF!</v>
      </c>
      <c r="BT8" s="7" t="e">
        <f t="shared" si="26"/>
        <v>#REF!</v>
      </c>
      <c r="BU8" s="7" t="e">
        <f t="shared" si="27"/>
        <v>#REF!</v>
      </c>
      <c r="BV8" s="7">
        <f>BR8+BN8</f>
        <v>136</v>
      </c>
      <c r="BW8" s="7" t="e">
        <f t="shared" si="29"/>
        <v>#REF!</v>
      </c>
      <c r="BX8" s="7" t="e">
        <f t="shared" si="30"/>
        <v>#REF!</v>
      </c>
      <c r="BY8" s="7" t="e">
        <f t="shared" si="31"/>
        <v>#REF!</v>
      </c>
      <c r="BZ8" s="7">
        <f t="shared" si="32"/>
        <v>153253</v>
      </c>
      <c r="CA8" s="7" t="e">
        <f t="shared" si="33"/>
        <v>#REF!</v>
      </c>
      <c r="CB8" s="48"/>
      <c r="CC8" s="48"/>
      <c r="CD8" s="8">
        <v>0</v>
      </c>
      <c r="CE8" s="7">
        <f t="shared" si="34"/>
        <v>0</v>
      </c>
      <c r="CF8" s="7" t="e">
        <f t="shared" si="35"/>
        <v>#REF!</v>
      </c>
      <c r="CG8" s="7" t="e">
        <f t="shared" si="36"/>
        <v>#REF!</v>
      </c>
      <c r="CH8" s="7">
        <f t="shared" si="37"/>
        <v>153253</v>
      </c>
      <c r="CI8" s="7" t="e">
        <f t="shared" si="38"/>
        <v>#REF!</v>
      </c>
      <c r="CJ8" s="86">
        <f t="shared" si="39"/>
        <v>153117</v>
      </c>
    </row>
    <row r="9" spans="1:91" s="34" customFormat="1" ht="20.100000000000001" customHeight="1" x14ac:dyDescent="0.25">
      <c r="A9" s="8"/>
      <c r="B9" s="9" t="s">
        <v>9</v>
      </c>
      <c r="C9" s="35" t="s">
        <v>32</v>
      </c>
      <c r="D9" s="7" t="e">
        <f>#REF!</f>
        <v>#REF!</v>
      </c>
      <c r="E9" s="7" t="e">
        <f>#REF!</f>
        <v>#REF!</v>
      </c>
      <c r="F9" s="4">
        <v>835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0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0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132454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224</v>
      </c>
      <c r="AA9" s="7" t="e">
        <f t="shared" si="5"/>
        <v>#REF!</v>
      </c>
      <c r="AB9" s="7" t="e">
        <f t="shared" si="6"/>
        <v>#REF!</v>
      </c>
      <c r="AC9" s="7" t="e">
        <f t="shared" si="7"/>
        <v>#REF!</v>
      </c>
      <c r="AD9" s="7">
        <f t="shared" si="8"/>
        <v>132678</v>
      </c>
      <c r="AE9" s="7" t="e">
        <f t="shared" si="9"/>
        <v>#REF!</v>
      </c>
      <c r="AF9" s="7" t="e">
        <f>#REF!</f>
        <v>#REF!</v>
      </c>
      <c r="AG9" s="7" t="e">
        <f>#REF!</f>
        <v>#REF!</v>
      </c>
      <c r="AH9" s="4">
        <v>799</v>
      </c>
      <c r="AI9" s="7" t="e">
        <f t="shared" si="10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11"/>
        <v>#REF!</v>
      </c>
      <c r="AN9" s="7" t="e">
        <f t="shared" si="12"/>
        <v>#REF!</v>
      </c>
      <c r="AO9" s="7" t="e">
        <f t="shared" si="13"/>
        <v>#REF!</v>
      </c>
      <c r="AP9" s="7">
        <f t="shared" si="14"/>
        <v>799</v>
      </c>
      <c r="AQ9" s="7" t="e">
        <f t="shared" si="15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6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7"/>
        <v>#REF!</v>
      </c>
      <c r="AZ9" s="7" t="e">
        <f t="shared" si="18"/>
        <v>#REF!</v>
      </c>
      <c r="BA9" s="7" t="e">
        <f t="shared" si="19"/>
        <v>#REF!</v>
      </c>
      <c r="BB9" s="7">
        <f t="shared" si="20"/>
        <v>0</v>
      </c>
      <c r="BC9" s="7" t="e">
        <f t="shared" si="21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22"/>
        <v>#REF!</v>
      </c>
      <c r="BH9" s="7" t="e">
        <f>#REF!</f>
        <v>#REF!</v>
      </c>
      <c r="BI9" s="7" t="e">
        <f>#REF!</f>
        <v>#REF!</v>
      </c>
      <c r="BJ9" s="4">
        <v>0</v>
      </c>
      <c r="BK9" s="7" t="e">
        <f t="shared" si="23"/>
        <v>#REF!</v>
      </c>
      <c r="BL9" s="7" t="e">
        <f>#REF!</f>
        <v>#REF!</v>
      </c>
      <c r="BM9" s="7" t="e">
        <f>#REF!</f>
        <v>#REF!</v>
      </c>
      <c r="BN9" s="4">
        <v>18</v>
      </c>
      <c r="BO9" s="7" t="e">
        <f t="shared" si="24"/>
        <v>#REF!</v>
      </c>
      <c r="BP9" s="7" t="e">
        <f>#REF!</f>
        <v>#REF!</v>
      </c>
      <c r="BQ9" s="7" t="e">
        <f>#REF!</f>
        <v>#REF!</v>
      </c>
      <c r="BR9" s="4">
        <v>0</v>
      </c>
      <c r="BS9" s="7" t="e">
        <f t="shared" si="25"/>
        <v>#REF!</v>
      </c>
      <c r="BT9" s="7" t="e">
        <f t="shared" si="26"/>
        <v>#REF!</v>
      </c>
      <c r="BU9" s="7" t="e">
        <f t="shared" si="27"/>
        <v>#REF!</v>
      </c>
      <c r="BV9" s="7">
        <f t="shared" si="28"/>
        <v>18</v>
      </c>
      <c r="BW9" s="7" t="e">
        <f t="shared" si="29"/>
        <v>#REF!</v>
      </c>
      <c r="BX9" s="7" t="e">
        <f t="shared" si="30"/>
        <v>#REF!</v>
      </c>
      <c r="BY9" s="7" t="e">
        <f t="shared" si="31"/>
        <v>#REF!</v>
      </c>
      <c r="BZ9" s="7">
        <f t="shared" si="32"/>
        <v>134330</v>
      </c>
      <c r="CA9" s="7" t="e">
        <f t="shared" si="33"/>
        <v>#REF!</v>
      </c>
      <c r="CB9" s="49"/>
      <c r="CC9" s="49"/>
      <c r="CD9" s="4">
        <v>-100</v>
      </c>
      <c r="CE9" s="7">
        <f t="shared" si="34"/>
        <v>100</v>
      </c>
      <c r="CF9" s="7" t="e">
        <f t="shared" si="35"/>
        <v>#REF!</v>
      </c>
      <c r="CG9" s="7" t="e">
        <f t="shared" si="36"/>
        <v>#REF!</v>
      </c>
      <c r="CH9" s="7">
        <f t="shared" si="37"/>
        <v>134230</v>
      </c>
      <c r="CI9" s="7" t="e">
        <f t="shared" si="38"/>
        <v>#REF!</v>
      </c>
      <c r="CJ9" s="86">
        <f t="shared" si="39"/>
        <v>134212</v>
      </c>
    </row>
    <row r="10" spans="1:91" s="34" customFormat="1" ht="20.100000000000001" customHeight="1" x14ac:dyDescent="0.25">
      <c r="A10" s="8"/>
      <c r="B10" s="9" t="s">
        <v>11</v>
      </c>
      <c r="C10" s="36" t="s">
        <v>33</v>
      </c>
      <c r="D10" s="9" t="e">
        <f>#REF!</f>
        <v>#REF!</v>
      </c>
      <c r="E10" s="7" t="e">
        <f>#REF!</f>
        <v>#REF!</v>
      </c>
      <c r="F10" s="8">
        <v>1264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0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0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185512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141</v>
      </c>
      <c r="AA10" s="7" t="e">
        <f t="shared" si="5"/>
        <v>#REF!</v>
      </c>
      <c r="AB10" s="7" t="e">
        <f t="shared" si="6"/>
        <v>#REF!</v>
      </c>
      <c r="AC10" s="7" t="e">
        <f t="shared" si="7"/>
        <v>#REF!</v>
      </c>
      <c r="AD10" s="7">
        <f t="shared" si="8"/>
        <v>185653</v>
      </c>
      <c r="AE10" s="7" t="e">
        <f t="shared" si="9"/>
        <v>#REF!</v>
      </c>
      <c r="AF10" s="9" t="e">
        <f>#REF!</f>
        <v>#REF!</v>
      </c>
      <c r="AG10" s="7" t="e">
        <f>#REF!</f>
        <v>#REF!</v>
      </c>
      <c r="AH10" s="8">
        <v>2565</v>
      </c>
      <c r="AI10" s="7" t="e">
        <f t="shared" si="10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11"/>
        <v>#REF!</v>
      </c>
      <c r="AN10" s="7" t="e">
        <f t="shared" si="12"/>
        <v>#REF!</v>
      </c>
      <c r="AO10" s="7" t="e">
        <f t="shared" si="13"/>
        <v>#REF!</v>
      </c>
      <c r="AP10" s="7">
        <f t="shared" si="14"/>
        <v>2565</v>
      </c>
      <c r="AQ10" s="7" t="e">
        <f t="shared" si="15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6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7"/>
        <v>#REF!</v>
      </c>
      <c r="AZ10" s="7" t="e">
        <f t="shared" si="18"/>
        <v>#REF!</v>
      </c>
      <c r="BA10" s="7" t="e">
        <f t="shared" si="19"/>
        <v>#REF!</v>
      </c>
      <c r="BB10" s="7">
        <f t="shared" si="20"/>
        <v>0</v>
      </c>
      <c r="BC10" s="7" t="e">
        <f t="shared" si="21"/>
        <v>#REF!</v>
      </c>
      <c r="BD10" s="9" t="e">
        <f>#REF!</f>
        <v>#REF!</v>
      </c>
      <c r="BE10" s="7" t="e">
        <f>#REF!</f>
        <v>#REF!</v>
      </c>
      <c r="BF10" s="8">
        <v>284</v>
      </c>
      <c r="BG10" s="7" t="e">
        <f t="shared" si="22"/>
        <v>#REF!</v>
      </c>
      <c r="BH10" s="9" t="e">
        <f>#REF!</f>
        <v>#REF!</v>
      </c>
      <c r="BI10" s="7" t="e">
        <f>#REF!</f>
        <v>#REF!</v>
      </c>
      <c r="BJ10" s="8">
        <v>0</v>
      </c>
      <c r="BK10" s="7" t="e">
        <f t="shared" si="23"/>
        <v>#REF!</v>
      </c>
      <c r="BL10" s="9" t="e">
        <f>#REF!</f>
        <v>#REF!</v>
      </c>
      <c r="BM10" s="7" t="e">
        <f>#REF!</f>
        <v>#REF!</v>
      </c>
      <c r="BN10" s="8">
        <v>1065</v>
      </c>
      <c r="BO10" s="7" t="e">
        <f t="shared" si="24"/>
        <v>#REF!</v>
      </c>
      <c r="BP10" s="9" t="e">
        <f>#REF!</f>
        <v>#REF!</v>
      </c>
      <c r="BQ10" s="7" t="e">
        <f>#REF!</f>
        <v>#REF!</v>
      </c>
      <c r="BR10" s="8">
        <v>0</v>
      </c>
      <c r="BS10" s="7" t="e">
        <f t="shared" si="25"/>
        <v>#REF!</v>
      </c>
      <c r="BT10" s="7" t="e">
        <f t="shared" si="26"/>
        <v>#REF!</v>
      </c>
      <c r="BU10" s="7" t="e">
        <f t="shared" si="27"/>
        <v>#REF!</v>
      </c>
      <c r="BV10" s="7">
        <f t="shared" si="28"/>
        <v>1065</v>
      </c>
      <c r="BW10" s="7" t="e">
        <f t="shared" si="29"/>
        <v>#REF!</v>
      </c>
      <c r="BX10" s="7" t="e">
        <f t="shared" si="30"/>
        <v>#REF!</v>
      </c>
      <c r="BY10" s="7" t="e">
        <f t="shared" si="31"/>
        <v>#REF!</v>
      </c>
      <c r="BZ10" s="7">
        <f t="shared" si="32"/>
        <v>190831</v>
      </c>
      <c r="CA10" s="7" t="e">
        <f t="shared" si="33"/>
        <v>#REF!</v>
      </c>
      <c r="CB10" s="49"/>
      <c r="CC10" s="49"/>
      <c r="CD10" s="8">
        <v>0</v>
      </c>
      <c r="CE10" s="7">
        <f t="shared" si="34"/>
        <v>0</v>
      </c>
      <c r="CF10" s="7" t="e">
        <f t="shared" si="35"/>
        <v>#REF!</v>
      </c>
      <c r="CG10" s="7" t="e">
        <f t="shared" si="36"/>
        <v>#REF!</v>
      </c>
      <c r="CH10" s="7">
        <f t="shared" si="37"/>
        <v>190831</v>
      </c>
      <c r="CI10" s="7" t="e">
        <f t="shared" si="38"/>
        <v>#REF!</v>
      </c>
      <c r="CJ10" s="86">
        <f t="shared" si="39"/>
        <v>189766</v>
      </c>
    </row>
    <row r="11" spans="1:91" s="34" customFormat="1" ht="20.100000000000001" customHeight="1" x14ac:dyDescent="0.25">
      <c r="A11" s="8"/>
      <c r="B11" s="9" t="s">
        <v>12</v>
      </c>
      <c r="C11" s="36" t="s">
        <v>38</v>
      </c>
      <c r="D11" s="9" t="e">
        <f>#REF!</f>
        <v>#REF!</v>
      </c>
      <c r="E11" s="7" t="e">
        <f>#REF!</f>
        <v>#REF!</v>
      </c>
      <c r="F11" s="8">
        <v>890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0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0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169633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996</v>
      </c>
      <c r="AA11" s="7" t="e">
        <f t="shared" si="5"/>
        <v>#REF!</v>
      </c>
      <c r="AB11" s="7" t="e">
        <f t="shared" si="6"/>
        <v>#REF!</v>
      </c>
      <c r="AC11" s="7" t="e">
        <f t="shared" si="7"/>
        <v>#REF!</v>
      </c>
      <c r="AD11" s="7">
        <f t="shared" si="8"/>
        <v>170629</v>
      </c>
      <c r="AE11" s="7" t="e">
        <f t="shared" si="9"/>
        <v>#REF!</v>
      </c>
      <c r="AF11" s="9" t="e">
        <f>#REF!</f>
        <v>#REF!</v>
      </c>
      <c r="AG11" s="7" t="e">
        <f>#REF!</f>
        <v>#REF!</v>
      </c>
      <c r="AH11" s="8">
        <v>11956</v>
      </c>
      <c r="AI11" s="7" t="e">
        <f t="shared" si="10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11"/>
        <v>#REF!</v>
      </c>
      <c r="AN11" s="7" t="e">
        <f t="shared" si="12"/>
        <v>#REF!</v>
      </c>
      <c r="AO11" s="7" t="e">
        <f t="shared" si="13"/>
        <v>#REF!</v>
      </c>
      <c r="AP11" s="7">
        <f t="shared" si="14"/>
        <v>11956</v>
      </c>
      <c r="AQ11" s="7" t="e">
        <f t="shared" si="15"/>
        <v>#REF!</v>
      </c>
      <c r="AR11" s="9" t="e">
        <f>#REF!</f>
        <v>#REF!</v>
      </c>
      <c r="AS11" s="7" t="e">
        <f>#REF!</f>
        <v>#REF!</v>
      </c>
      <c r="AT11" s="8">
        <v>631</v>
      </c>
      <c r="AU11" s="7" t="e">
        <f t="shared" si="16"/>
        <v>#REF!</v>
      </c>
      <c r="AV11" s="9" t="e">
        <f>#REF!</f>
        <v>#REF!</v>
      </c>
      <c r="AW11" s="7" t="e">
        <f>#REF!</f>
        <v>#REF!</v>
      </c>
      <c r="AX11" s="8">
        <v>0</v>
      </c>
      <c r="AY11" s="7" t="e">
        <f t="shared" si="17"/>
        <v>#REF!</v>
      </c>
      <c r="AZ11" s="7" t="e">
        <f t="shared" si="18"/>
        <v>#REF!</v>
      </c>
      <c r="BA11" s="7" t="e">
        <f t="shared" si="19"/>
        <v>#REF!</v>
      </c>
      <c r="BB11" s="7">
        <f t="shared" si="20"/>
        <v>631</v>
      </c>
      <c r="BC11" s="7" t="e">
        <f t="shared" si="21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22"/>
        <v>#REF!</v>
      </c>
      <c r="BH11" s="9" t="e">
        <f>#REF!</f>
        <v>#REF!</v>
      </c>
      <c r="BI11" s="7" t="e">
        <f>#REF!</f>
        <v>#REF!</v>
      </c>
      <c r="BJ11" s="8">
        <v>0</v>
      </c>
      <c r="BK11" s="7" t="e">
        <f t="shared" si="23"/>
        <v>#REF!</v>
      </c>
      <c r="BL11" s="9" t="e">
        <f>#REF!</f>
        <v>#REF!</v>
      </c>
      <c r="BM11" s="7" t="e">
        <f>#REF!</f>
        <v>#REF!</v>
      </c>
      <c r="BN11" s="8">
        <v>570</v>
      </c>
      <c r="BO11" s="7" t="e">
        <f t="shared" si="24"/>
        <v>#REF!</v>
      </c>
      <c r="BP11" s="9" t="e">
        <f>#REF!</f>
        <v>#REF!</v>
      </c>
      <c r="BQ11" s="7" t="e">
        <f>#REF!</f>
        <v>#REF!</v>
      </c>
      <c r="BR11" s="8">
        <v>0</v>
      </c>
      <c r="BS11" s="7" t="e">
        <f t="shared" si="25"/>
        <v>#REF!</v>
      </c>
      <c r="BT11" s="7" t="e">
        <f t="shared" si="26"/>
        <v>#REF!</v>
      </c>
      <c r="BU11" s="7" t="e">
        <f t="shared" si="27"/>
        <v>#REF!</v>
      </c>
      <c r="BV11" s="7">
        <f t="shared" si="28"/>
        <v>570</v>
      </c>
      <c r="BW11" s="7" t="e">
        <f t="shared" si="29"/>
        <v>#REF!</v>
      </c>
      <c r="BX11" s="7" t="e">
        <f t="shared" si="30"/>
        <v>#REF!</v>
      </c>
      <c r="BY11" s="7" t="e">
        <f t="shared" si="31"/>
        <v>#REF!</v>
      </c>
      <c r="BZ11" s="7">
        <f t="shared" si="32"/>
        <v>184676</v>
      </c>
      <c r="CA11" s="7" t="e">
        <f t="shared" si="33"/>
        <v>#REF!</v>
      </c>
      <c r="CB11" s="49"/>
      <c r="CC11" s="49"/>
      <c r="CD11" s="8">
        <v>-2725</v>
      </c>
      <c r="CE11" s="7">
        <f t="shared" si="34"/>
        <v>2725</v>
      </c>
      <c r="CF11" s="7" t="e">
        <f t="shared" si="35"/>
        <v>#REF!</v>
      </c>
      <c r="CG11" s="7" t="e">
        <f t="shared" si="36"/>
        <v>#REF!</v>
      </c>
      <c r="CH11" s="7">
        <f t="shared" si="37"/>
        <v>181951</v>
      </c>
      <c r="CI11" s="7" t="e">
        <f t="shared" si="38"/>
        <v>#REF!</v>
      </c>
      <c r="CJ11" s="86">
        <f t="shared" si="39"/>
        <v>181381</v>
      </c>
    </row>
    <row r="12" spans="1:91" s="34" customFormat="1" ht="20.100000000000001" customHeight="1" x14ac:dyDescent="0.25">
      <c r="A12" s="8"/>
      <c r="B12" s="9" t="s">
        <v>10</v>
      </c>
      <c r="C12" s="36" t="s">
        <v>34</v>
      </c>
      <c r="D12" s="9" t="e">
        <f>#REF!</f>
        <v>#REF!</v>
      </c>
      <c r="E12" s="7" t="e">
        <f>#REF!</f>
        <v>#REF!</v>
      </c>
      <c r="F12" s="8">
        <v>847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0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0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138692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760</v>
      </c>
      <c r="AA12" s="7" t="e">
        <f t="shared" si="5"/>
        <v>#REF!</v>
      </c>
      <c r="AB12" s="7" t="e">
        <f t="shared" si="6"/>
        <v>#REF!</v>
      </c>
      <c r="AC12" s="7" t="e">
        <f t="shared" si="7"/>
        <v>#REF!</v>
      </c>
      <c r="AD12" s="7">
        <f t="shared" si="8"/>
        <v>139452</v>
      </c>
      <c r="AE12" s="7" t="e">
        <f t="shared" si="9"/>
        <v>#REF!</v>
      </c>
      <c r="AF12" s="9" t="e">
        <f>#REF!</f>
        <v>#REF!</v>
      </c>
      <c r="AG12" s="7" t="e">
        <f>#REF!</f>
        <v>#REF!</v>
      </c>
      <c r="AH12" s="8">
        <v>1980</v>
      </c>
      <c r="AI12" s="7" t="e">
        <f t="shared" si="10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11"/>
        <v>#REF!</v>
      </c>
      <c r="AN12" s="7" t="e">
        <f t="shared" si="12"/>
        <v>#REF!</v>
      </c>
      <c r="AO12" s="7" t="e">
        <f t="shared" si="13"/>
        <v>#REF!</v>
      </c>
      <c r="AP12" s="7">
        <f t="shared" si="14"/>
        <v>1980</v>
      </c>
      <c r="AQ12" s="7" t="e">
        <f t="shared" si="15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6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7"/>
        <v>#REF!</v>
      </c>
      <c r="AZ12" s="7" t="e">
        <f t="shared" si="18"/>
        <v>#REF!</v>
      </c>
      <c r="BA12" s="7" t="e">
        <f t="shared" si="19"/>
        <v>#REF!</v>
      </c>
      <c r="BB12" s="7">
        <f t="shared" si="20"/>
        <v>0</v>
      </c>
      <c r="BC12" s="7" t="e">
        <f t="shared" si="21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22"/>
        <v>#REF!</v>
      </c>
      <c r="BH12" s="9" t="e">
        <f>#REF!</f>
        <v>#REF!</v>
      </c>
      <c r="BI12" s="7" t="e">
        <f>#REF!</f>
        <v>#REF!</v>
      </c>
      <c r="BJ12" s="8">
        <v>0</v>
      </c>
      <c r="BK12" s="7" t="e">
        <f t="shared" si="23"/>
        <v>#REF!</v>
      </c>
      <c r="BL12" s="9" t="e">
        <f>#REF!</f>
        <v>#REF!</v>
      </c>
      <c r="BM12" s="7" t="e">
        <f>#REF!</f>
        <v>#REF!</v>
      </c>
      <c r="BN12" s="8">
        <v>1465</v>
      </c>
      <c r="BO12" s="7" t="e">
        <f t="shared" si="24"/>
        <v>#REF!</v>
      </c>
      <c r="BP12" s="9" t="e">
        <f>#REF!</f>
        <v>#REF!</v>
      </c>
      <c r="BQ12" s="7" t="e">
        <f>#REF!</f>
        <v>#REF!</v>
      </c>
      <c r="BR12" s="8">
        <v>0</v>
      </c>
      <c r="BS12" s="7" t="e">
        <f t="shared" si="25"/>
        <v>#REF!</v>
      </c>
      <c r="BT12" s="7" t="e">
        <f t="shared" si="26"/>
        <v>#REF!</v>
      </c>
      <c r="BU12" s="7" t="e">
        <f t="shared" si="27"/>
        <v>#REF!</v>
      </c>
      <c r="BV12" s="7">
        <f t="shared" si="28"/>
        <v>1465</v>
      </c>
      <c r="BW12" s="7" t="e">
        <f t="shared" si="29"/>
        <v>#REF!</v>
      </c>
      <c r="BX12" s="7" t="e">
        <f t="shared" si="30"/>
        <v>#REF!</v>
      </c>
      <c r="BY12" s="7" t="e">
        <f t="shared" si="31"/>
        <v>#REF!</v>
      </c>
      <c r="BZ12" s="7">
        <f t="shared" si="32"/>
        <v>143744</v>
      </c>
      <c r="CA12" s="7" t="e">
        <f t="shared" si="33"/>
        <v>#REF!</v>
      </c>
      <c r="CB12" s="49"/>
      <c r="CC12" s="49"/>
      <c r="CD12" s="8">
        <v>0</v>
      </c>
      <c r="CE12" s="7">
        <f t="shared" si="34"/>
        <v>0</v>
      </c>
      <c r="CF12" s="7" t="e">
        <f t="shared" si="35"/>
        <v>#REF!</v>
      </c>
      <c r="CG12" s="7" t="e">
        <f t="shared" si="36"/>
        <v>#REF!</v>
      </c>
      <c r="CH12" s="7">
        <f t="shared" si="37"/>
        <v>143744</v>
      </c>
      <c r="CI12" s="7" t="e">
        <f t="shared" si="38"/>
        <v>#REF!</v>
      </c>
      <c r="CJ12" s="86">
        <f t="shared" si="39"/>
        <v>142279</v>
      </c>
    </row>
    <row r="13" spans="1:91" s="34" customFormat="1" ht="20.100000000000001" customHeight="1" x14ac:dyDescent="0.25">
      <c r="A13" s="8"/>
      <c r="B13" s="9" t="s">
        <v>16</v>
      </c>
      <c r="C13" s="36" t="s">
        <v>35</v>
      </c>
      <c r="D13" s="7" t="e">
        <f>#REF!</f>
        <v>#REF!</v>
      </c>
      <c r="E13" s="7" t="e">
        <f>#REF!</f>
        <v>#REF!</v>
      </c>
      <c r="F13" s="4">
        <v>1815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0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0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159327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88</v>
      </c>
      <c r="AA13" s="7" t="e">
        <f t="shared" si="5"/>
        <v>#REF!</v>
      </c>
      <c r="AB13" s="7" t="e">
        <f t="shared" si="6"/>
        <v>#REF!</v>
      </c>
      <c r="AC13" s="7" t="e">
        <f t="shared" si="7"/>
        <v>#REF!</v>
      </c>
      <c r="AD13" s="7">
        <f t="shared" si="8"/>
        <v>159415</v>
      </c>
      <c r="AE13" s="7" t="e">
        <f t="shared" si="9"/>
        <v>#REF!</v>
      </c>
      <c r="AF13" s="7" t="e">
        <f>#REF!</f>
        <v>#REF!</v>
      </c>
      <c r="AG13" s="7" t="e">
        <f>#REF!</f>
        <v>#REF!</v>
      </c>
      <c r="AH13" s="4">
        <v>1259</v>
      </c>
      <c r="AI13" s="7" t="e">
        <f t="shared" si="10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11"/>
        <v>#REF!</v>
      </c>
      <c r="AN13" s="7" t="e">
        <f t="shared" si="12"/>
        <v>#REF!</v>
      </c>
      <c r="AO13" s="7" t="e">
        <f t="shared" si="13"/>
        <v>#REF!</v>
      </c>
      <c r="AP13" s="7">
        <f t="shared" si="14"/>
        <v>1259</v>
      </c>
      <c r="AQ13" s="7" t="e">
        <f t="shared" si="15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6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7"/>
        <v>#REF!</v>
      </c>
      <c r="AZ13" s="7" t="e">
        <f t="shared" si="18"/>
        <v>#REF!</v>
      </c>
      <c r="BA13" s="7" t="e">
        <f t="shared" si="19"/>
        <v>#REF!</v>
      </c>
      <c r="BB13" s="7">
        <f t="shared" si="20"/>
        <v>0</v>
      </c>
      <c r="BC13" s="7" t="e">
        <f t="shared" si="21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22"/>
        <v>#REF!</v>
      </c>
      <c r="BH13" s="7" t="e">
        <f>#REF!</f>
        <v>#REF!</v>
      </c>
      <c r="BI13" s="7" t="e">
        <f>#REF!</f>
        <v>#REF!</v>
      </c>
      <c r="BJ13" s="4">
        <v>0</v>
      </c>
      <c r="BK13" s="7" t="e">
        <f t="shared" si="23"/>
        <v>#REF!</v>
      </c>
      <c r="BL13" s="7" t="e">
        <f>#REF!</f>
        <v>#REF!</v>
      </c>
      <c r="BM13" s="7" t="e">
        <f>#REF!</f>
        <v>#REF!</v>
      </c>
      <c r="BN13" s="4">
        <v>316</v>
      </c>
      <c r="BO13" s="7" t="e">
        <f t="shared" si="24"/>
        <v>#REF!</v>
      </c>
      <c r="BP13" s="7" t="e">
        <f>#REF!</f>
        <v>#REF!</v>
      </c>
      <c r="BQ13" s="7" t="e">
        <f>#REF!</f>
        <v>#REF!</v>
      </c>
      <c r="BR13" s="4">
        <v>0</v>
      </c>
      <c r="BS13" s="7" t="e">
        <f t="shared" si="25"/>
        <v>#REF!</v>
      </c>
      <c r="BT13" s="7" t="e">
        <f t="shared" si="26"/>
        <v>#REF!</v>
      </c>
      <c r="BU13" s="7" t="e">
        <f t="shared" si="27"/>
        <v>#REF!</v>
      </c>
      <c r="BV13" s="7">
        <f t="shared" si="28"/>
        <v>316</v>
      </c>
      <c r="BW13" s="7" t="e">
        <f t="shared" si="29"/>
        <v>#REF!</v>
      </c>
      <c r="BX13" s="7" t="e">
        <f t="shared" si="30"/>
        <v>#REF!</v>
      </c>
      <c r="BY13" s="7" t="e">
        <f t="shared" si="31"/>
        <v>#REF!</v>
      </c>
      <c r="BZ13" s="7">
        <f t="shared" si="32"/>
        <v>162805</v>
      </c>
      <c r="CA13" s="7" t="e">
        <f t="shared" si="33"/>
        <v>#REF!</v>
      </c>
      <c r="CB13" s="49"/>
      <c r="CC13" s="49"/>
      <c r="CD13" s="4">
        <v>0</v>
      </c>
      <c r="CE13" s="7">
        <f t="shared" si="34"/>
        <v>0</v>
      </c>
      <c r="CF13" s="7" t="e">
        <f t="shared" si="35"/>
        <v>#REF!</v>
      </c>
      <c r="CG13" s="7" t="e">
        <f t="shared" si="36"/>
        <v>#REF!</v>
      </c>
      <c r="CH13" s="7">
        <f t="shared" si="37"/>
        <v>162805</v>
      </c>
      <c r="CI13" s="7" t="e">
        <f t="shared" si="38"/>
        <v>#REF!</v>
      </c>
      <c r="CJ13" s="86">
        <f t="shared" si="39"/>
        <v>162489</v>
      </c>
    </row>
    <row r="14" spans="1:91" s="34" customFormat="1" ht="20.100000000000001" customHeight="1" x14ac:dyDescent="0.25">
      <c r="A14" s="8"/>
      <c r="B14" s="9" t="s">
        <v>13</v>
      </c>
      <c r="C14" s="36" t="s">
        <v>28</v>
      </c>
      <c r="D14" s="9" t="e">
        <f>#REF!</f>
        <v>#REF!</v>
      </c>
      <c r="E14" s="7" t="e">
        <f>#REF!</f>
        <v>#REF!</v>
      </c>
      <c r="F14" s="8">
        <v>464847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500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0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0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1232634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17513</v>
      </c>
      <c r="AA14" s="7" t="e">
        <f t="shared" si="5"/>
        <v>#REF!</v>
      </c>
      <c r="AB14" s="7" t="e">
        <f t="shared" si="6"/>
        <v>#REF!</v>
      </c>
      <c r="AC14" s="7" t="e">
        <f t="shared" si="7"/>
        <v>#REF!</v>
      </c>
      <c r="AD14" s="7">
        <f t="shared" si="8"/>
        <v>1250147</v>
      </c>
      <c r="AE14" s="7" t="e">
        <f t="shared" si="9"/>
        <v>#REF!</v>
      </c>
      <c r="AF14" s="9" t="e">
        <f>#REF!</f>
        <v>#REF!</v>
      </c>
      <c r="AG14" s="7" t="e">
        <f>#REF!</f>
        <v>#REF!</v>
      </c>
      <c r="AH14" s="8">
        <v>225072</v>
      </c>
      <c r="AI14" s="7" t="e">
        <f t="shared" si="10"/>
        <v>#REF!</v>
      </c>
      <c r="AJ14" s="9" t="e">
        <f>#REF!</f>
        <v>#REF!</v>
      </c>
      <c r="AK14" s="7" t="e">
        <f>#REF!</f>
        <v>#REF!</v>
      </c>
      <c r="AL14" s="8">
        <v>204547</v>
      </c>
      <c r="AM14" s="7" t="e">
        <f t="shared" si="11"/>
        <v>#REF!</v>
      </c>
      <c r="AN14" s="7" t="e">
        <f t="shared" si="12"/>
        <v>#REF!</v>
      </c>
      <c r="AO14" s="7" t="e">
        <f t="shared" si="13"/>
        <v>#REF!</v>
      </c>
      <c r="AP14" s="7">
        <f t="shared" si="14"/>
        <v>20525</v>
      </c>
      <c r="AQ14" s="7" t="e">
        <f t="shared" si="15"/>
        <v>#REF!</v>
      </c>
      <c r="AR14" s="9" t="e">
        <f>#REF!</f>
        <v>#REF!</v>
      </c>
      <c r="AS14" s="7" t="e">
        <f>#REF!</f>
        <v>#REF!</v>
      </c>
      <c r="AT14" s="8">
        <v>2028</v>
      </c>
      <c r="AU14" s="7" t="e">
        <f t="shared" si="16"/>
        <v>#REF!</v>
      </c>
      <c r="AV14" s="9" t="e">
        <f>#REF!</f>
        <v>#REF!</v>
      </c>
      <c r="AW14" s="7" t="e">
        <f>#REF!</f>
        <v>#REF!</v>
      </c>
      <c r="AX14" s="8">
        <v>2028</v>
      </c>
      <c r="AY14" s="7" t="e">
        <f t="shared" si="17"/>
        <v>#REF!</v>
      </c>
      <c r="AZ14" s="7" t="e">
        <f t="shared" si="18"/>
        <v>#REF!</v>
      </c>
      <c r="BA14" s="7" t="e">
        <f t="shared" si="19"/>
        <v>#REF!</v>
      </c>
      <c r="BB14" s="7">
        <f t="shared" si="20"/>
        <v>0</v>
      </c>
      <c r="BC14" s="7" t="e">
        <f t="shared" si="21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22"/>
        <v>#REF!</v>
      </c>
      <c r="BH14" s="9" t="e">
        <f>#REF!</f>
        <v>#REF!</v>
      </c>
      <c r="BI14" s="7" t="e">
        <f>#REF!</f>
        <v>#REF!</v>
      </c>
      <c r="BJ14" s="8">
        <v>0</v>
      </c>
      <c r="BK14" s="7" t="e">
        <f t="shared" si="23"/>
        <v>#REF!</v>
      </c>
      <c r="BL14" s="9" t="e">
        <f>#REF!</f>
        <v>#REF!</v>
      </c>
      <c r="BM14" s="7" t="e">
        <f>#REF!</f>
        <v>#REF!</v>
      </c>
      <c r="BN14" s="8">
        <v>99069</v>
      </c>
      <c r="BO14" s="7" t="e">
        <f t="shared" si="24"/>
        <v>#REF!</v>
      </c>
      <c r="BP14" s="9" t="e">
        <f>#REF!</f>
        <v>#REF!</v>
      </c>
      <c r="BQ14" s="7" t="e">
        <f>#REF!</f>
        <v>#REF!</v>
      </c>
      <c r="BR14" s="8">
        <v>3933</v>
      </c>
      <c r="BS14" s="7" t="e">
        <f t="shared" si="25"/>
        <v>#REF!</v>
      </c>
      <c r="BT14" s="7" t="e">
        <f t="shared" si="26"/>
        <v>#REF!</v>
      </c>
      <c r="BU14" s="7" t="e">
        <f t="shared" si="27"/>
        <v>#REF!</v>
      </c>
      <c r="BV14" s="7">
        <f t="shared" si="28"/>
        <v>103002</v>
      </c>
      <c r="BW14" s="7" t="e">
        <f t="shared" si="29"/>
        <v>#REF!</v>
      </c>
      <c r="BX14" s="7" t="e">
        <f t="shared" si="30"/>
        <v>#REF!</v>
      </c>
      <c r="BY14" s="7" t="e">
        <f t="shared" si="31"/>
        <v>#REF!</v>
      </c>
      <c r="BZ14" s="7">
        <f t="shared" si="32"/>
        <v>2045596</v>
      </c>
      <c r="CA14" s="7" t="e">
        <f t="shared" si="33"/>
        <v>#REF!</v>
      </c>
      <c r="CB14" s="49"/>
      <c r="CC14" s="49"/>
      <c r="CD14" s="8">
        <v>-7109</v>
      </c>
      <c r="CE14" s="7">
        <f t="shared" si="34"/>
        <v>7109</v>
      </c>
      <c r="CF14" s="7" t="e">
        <f t="shared" si="35"/>
        <v>#REF!</v>
      </c>
      <c r="CG14" s="7" t="e">
        <f t="shared" si="36"/>
        <v>#REF!</v>
      </c>
      <c r="CH14" s="7">
        <f t="shared" si="37"/>
        <v>2038487</v>
      </c>
      <c r="CI14" s="7" t="e">
        <f t="shared" si="38"/>
        <v>#REF!</v>
      </c>
      <c r="CJ14" s="86">
        <f t="shared" si="39"/>
        <v>1935485</v>
      </c>
    </row>
    <row r="15" spans="1:91" s="34" customFormat="1" ht="20.100000000000001" customHeight="1" x14ac:dyDescent="0.25">
      <c r="A15" s="8"/>
      <c r="B15" s="9" t="s">
        <v>14</v>
      </c>
      <c r="C15" s="37" t="s">
        <v>41</v>
      </c>
      <c r="D15" s="9" t="e">
        <f>#REF!</f>
        <v>#REF!</v>
      </c>
      <c r="E15" s="7" t="e">
        <f>#REF!</f>
        <v>#REF!</v>
      </c>
      <c r="F15" s="8">
        <v>19033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14350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0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11265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134292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9352</v>
      </c>
      <c r="AA15" s="7" t="e">
        <f t="shared" si="5"/>
        <v>#REF!</v>
      </c>
      <c r="AB15" s="7" t="e">
        <f t="shared" si="6"/>
        <v>#REF!</v>
      </c>
      <c r="AC15" s="7" t="e">
        <f t="shared" si="7"/>
        <v>#REF!</v>
      </c>
      <c r="AD15" s="7">
        <f t="shared" si="8"/>
        <v>143644</v>
      </c>
      <c r="AE15" s="7" t="e">
        <f t="shared" si="9"/>
        <v>#REF!</v>
      </c>
      <c r="AF15" s="9" t="e">
        <f>#REF!</f>
        <v>#REF!</v>
      </c>
      <c r="AG15" s="7" t="e">
        <f>#REF!</f>
        <v>#REF!</v>
      </c>
      <c r="AH15" s="8">
        <v>2077</v>
      </c>
      <c r="AI15" s="7" t="e">
        <f t="shared" si="10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11"/>
        <v>#REF!</v>
      </c>
      <c r="AN15" s="7" t="e">
        <f t="shared" si="12"/>
        <v>#REF!</v>
      </c>
      <c r="AO15" s="7" t="e">
        <f t="shared" si="13"/>
        <v>#REF!</v>
      </c>
      <c r="AP15" s="7">
        <f t="shared" si="14"/>
        <v>2077</v>
      </c>
      <c r="AQ15" s="7" t="e">
        <f t="shared" si="15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6"/>
        <v>#REF!</v>
      </c>
      <c r="AV15" s="9" t="e">
        <f>#REF!</f>
        <v>#REF!</v>
      </c>
      <c r="AW15" s="7" t="e">
        <f>#REF!</f>
        <v>#REF!</v>
      </c>
      <c r="AX15" s="8">
        <v>0</v>
      </c>
      <c r="AY15" s="7" t="e">
        <f t="shared" si="17"/>
        <v>#REF!</v>
      </c>
      <c r="AZ15" s="7" t="e">
        <f t="shared" si="18"/>
        <v>#REF!</v>
      </c>
      <c r="BA15" s="7" t="e">
        <f t="shared" si="19"/>
        <v>#REF!</v>
      </c>
      <c r="BB15" s="7">
        <f t="shared" si="20"/>
        <v>0</v>
      </c>
      <c r="BC15" s="7" t="e">
        <f t="shared" si="21"/>
        <v>#REF!</v>
      </c>
      <c r="BD15" s="9" t="e">
        <f>#REF!</f>
        <v>#REF!</v>
      </c>
      <c r="BE15" s="7" t="e">
        <f>#REF!</f>
        <v>#REF!</v>
      </c>
      <c r="BF15" s="8">
        <v>1147</v>
      </c>
      <c r="BG15" s="7" t="e">
        <f t="shared" si="22"/>
        <v>#REF!</v>
      </c>
      <c r="BH15" s="9" t="e">
        <f>#REF!</f>
        <v>#REF!</v>
      </c>
      <c r="BI15" s="7" t="e">
        <f>#REF!</f>
        <v>#REF!</v>
      </c>
      <c r="BJ15" s="8">
        <v>0</v>
      </c>
      <c r="BK15" s="7" t="e">
        <f t="shared" si="23"/>
        <v>#REF!</v>
      </c>
      <c r="BL15" s="9" t="e">
        <f>#REF!</f>
        <v>#REF!</v>
      </c>
      <c r="BM15" s="7" t="e">
        <f>#REF!</f>
        <v>#REF!</v>
      </c>
      <c r="BN15" s="8">
        <v>20495</v>
      </c>
      <c r="BO15" s="7" t="e">
        <f t="shared" si="24"/>
        <v>#REF!</v>
      </c>
      <c r="BP15" s="9" t="e">
        <f>#REF!</f>
        <v>#REF!</v>
      </c>
      <c r="BQ15" s="7" t="e">
        <f>#REF!</f>
        <v>#REF!</v>
      </c>
      <c r="BR15" s="8">
        <v>7271</v>
      </c>
      <c r="BS15" s="7" t="e">
        <f t="shared" si="25"/>
        <v>#REF!</v>
      </c>
      <c r="BT15" s="7" t="e">
        <f t="shared" si="26"/>
        <v>#REF!</v>
      </c>
      <c r="BU15" s="7" t="e">
        <f t="shared" si="27"/>
        <v>#REF!</v>
      </c>
      <c r="BV15" s="7">
        <f t="shared" si="28"/>
        <v>27766</v>
      </c>
      <c r="BW15" s="7" t="e">
        <f t="shared" si="29"/>
        <v>#REF!</v>
      </c>
      <c r="BX15" s="7" t="e">
        <f t="shared" si="30"/>
        <v>#REF!</v>
      </c>
      <c r="BY15" s="7" t="e">
        <f t="shared" si="31"/>
        <v>#REF!</v>
      </c>
      <c r="BZ15" s="7">
        <f t="shared" si="32"/>
        <v>219282</v>
      </c>
      <c r="CA15" s="7" t="e">
        <f t="shared" si="33"/>
        <v>#REF!</v>
      </c>
      <c r="CB15" s="49"/>
      <c r="CC15" s="49"/>
      <c r="CD15" s="8">
        <v>178</v>
      </c>
      <c r="CE15" s="7">
        <f t="shared" si="34"/>
        <v>-178</v>
      </c>
      <c r="CF15" s="7" t="e">
        <f t="shared" si="35"/>
        <v>#REF!</v>
      </c>
      <c r="CG15" s="7" t="e">
        <f t="shared" si="36"/>
        <v>#REF!</v>
      </c>
      <c r="CH15" s="7">
        <f t="shared" si="37"/>
        <v>219460</v>
      </c>
      <c r="CI15" s="7" t="e">
        <f t="shared" si="38"/>
        <v>#REF!</v>
      </c>
      <c r="CJ15" s="86">
        <f t="shared" si="39"/>
        <v>191694</v>
      </c>
    </row>
    <row r="16" spans="1:91" s="34" customFormat="1" ht="20.100000000000001" customHeight="1" x14ac:dyDescent="0.25">
      <c r="A16" s="8"/>
      <c r="B16" s="9" t="s">
        <v>15</v>
      </c>
      <c r="C16" s="37" t="s">
        <v>173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7" t="e">
        <f t="shared" si="6"/>
        <v>#REF!</v>
      </c>
      <c r="AC16" s="7" t="e">
        <f t="shared" si="7"/>
        <v>#REF!</v>
      </c>
      <c r="AD16" s="7">
        <f t="shared" si="8"/>
        <v>0</v>
      </c>
      <c r="AE16" s="7" t="e">
        <f t="shared" si="9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10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11"/>
        <v>#REF!</v>
      </c>
      <c r="AN16" s="7" t="e">
        <f t="shared" si="12"/>
        <v>#REF!</v>
      </c>
      <c r="AO16" s="7" t="e">
        <f t="shared" si="13"/>
        <v>#REF!</v>
      </c>
      <c r="AP16" s="7">
        <f t="shared" si="14"/>
        <v>0</v>
      </c>
      <c r="AQ16" s="7" t="e">
        <f t="shared" si="15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6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7"/>
        <v>#REF!</v>
      </c>
      <c r="AZ16" s="7" t="e">
        <f t="shared" si="18"/>
        <v>#REF!</v>
      </c>
      <c r="BA16" s="7" t="e">
        <f t="shared" si="19"/>
        <v>#REF!</v>
      </c>
      <c r="BB16" s="7">
        <f t="shared" si="20"/>
        <v>0</v>
      </c>
      <c r="BC16" s="7" t="e">
        <f t="shared" si="21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22"/>
        <v>#REF!</v>
      </c>
      <c r="BH16" s="9" t="e">
        <f>#REF!</f>
        <v>#REF!</v>
      </c>
      <c r="BI16" s="7" t="e">
        <f>#REF!</f>
        <v>#REF!</v>
      </c>
      <c r="BJ16" s="8">
        <v>0</v>
      </c>
      <c r="BK16" s="7" t="e">
        <f t="shared" si="23"/>
        <v>#REF!</v>
      </c>
      <c r="BL16" s="9" t="e">
        <f>#REF!</f>
        <v>#REF!</v>
      </c>
      <c r="BM16" s="7" t="e">
        <f>#REF!</f>
        <v>#REF!</v>
      </c>
      <c r="BN16" s="8">
        <v>0</v>
      </c>
      <c r="BO16" s="7" t="e">
        <f t="shared" si="24"/>
        <v>#REF!</v>
      </c>
      <c r="BP16" s="9" t="e">
        <f>#REF!</f>
        <v>#REF!</v>
      </c>
      <c r="BQ16" s="7" t="e">
        <f>#REF!</f>
        <v>#REF!</v>
      </c>
      <c r="BR16" s="8">
        <v>0</v>
      </c>
      <c r="BS16" s="7" t="e">
        <f t="shared" si="25"/>
        <v>#REF!</v>
      </c>
      <c r="BT16" s="7" t="e">
        <f t="shared" si="26"/>
        <v>#REF!</v>
      </c>
      <c r="BU16" s="7" t="e">
        <f t="shared" si="27"/>
        <v>#REF!</v>
      </c>
      <c r="BV16" s="7">
        <f t="shared" si="28"/>
        <v>0</v>
      </c>
      <c r="BW16" s="7" t="e">
        <f t="shared" si="29"/>
        <v>#REF!</v>
      </c>
      <c r="BX16" s="7" t="e">
        <f t="shared" si="30"/>
        <v>#REF!</v>
      </c>
      <c r="BY16" s="7" t="e">
        <f t="shared" si="31"/>
        <v>#REF!</v>
      </c>
      <c r="BZ16" s="7">
        <f t="shared" si="32"/>
        <v>0</v>
      </c>
      <c r="CA16" s="7" t="e">
        <f t="shared" si="33"/>
        <v>#REF!</v>
      </c>
      <c r="CB16" s="49"/>
      <c r="CC16" s="49"/>
      <c r="CD16" s="8">
        <v>0</v>
      </c>
      <c r="CE16" s="7">
        <f t="shared" si="34"/>
        <v>0</v>
      </c>
      <c r="CF16" s="7" t="e">
        <f t="shared" si="35"/>
        <v>#REF!</v>
      </c>
      <c r="CG16" s="7" t="e">
        <f t="shared" si="36"/>
        <v>#REF!</v>
      </c>
      <c r="CH16" s="7">
        <f t="shared" si="37"/>
        <v>0</v>
      </c>
      <c r="CI16" s="7" t="e">
        <f t="shared" si="38"/>
        <v>#REF!</v>
      </c>
      <c r="CJ16" s="86">
        <f t="shared" si="39"/>
        <v>0</v>
      </c>
    </row>
    <row r="17" spans="1:88" s="29" customFormat="1" ht="20.100000000000001" customHeight="1" x14ac:dyDescent="0.25">
      <c r="A17" s="10" t="s">
        <v>11</v>
      </c>
      <c r="B17" s="30"/>
      <c r="C17" s="31" t="s">
        <v>37</v>
      </c>
      <c r="D17" s="10" t="e">
        <f>#REF!</f>
        <v>#REF!</v>
      </c>
      <c r="E17" s="6" t="e">
        <f>#REF!</f>
        <v>#REF!</v>
      </c>
      <c r="F17" s="30">
        <v>47911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1000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4293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0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214135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13445</v>
      </c>
      <c r="AA17" s="6" t="e">
        <f t="shared" si="5"/>
        <v>#REF!</v>
      </c>
      <c r="AB17" s="6" t="e">
        <f t="shared" si="6"/>
        <v>#REF!</v>
      </c>
      <c r="AC17" s="6" t="e">
        <f t="shared" si="7"/>
        <v>#REF!</v>
      </c>
      <c r="AD17" s="6">
        <f t="shared" si="8"/>
        <v>227580</v>
      </c>
      <c r="AE17" s="6" t="e">
        <f t="shared" si="9"/>
        <v>#REF!</v>
      </c>
      <c r="AF17" s="10" t="e">
        <f>#REF!</f>
        <v>#REF!</v>
      </c>
      <c r="AG17" s="6" t="e">
        <f>#REF!</f>
        <v>#REF!</v>
      </c>
      <c r="AH17" s="30">
        <v>26965</v>
      </c>
      <c r="AI17" s="6" t="e">
        <f t="shared" si="10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11"/>
        <v>#REF!</v>
      </c>
      <c r="AN17" s="6" t="e">
        <f t="shared" si="12"/>
        <v>#REF!</v>
      </c>
      <c r="AO17" s="6" t="e">
        <f t="shared" si="13"/>
        <v>#REF!</v>
      </c>
      <c r="AP17" s="6">
        <f t="shared" si="14"/>
        <v>26965</v>
      </c>
      <c r="AQ17" s="6" t="e">
        <f t="shared" si="15"/>
        <v>#REF!</v>
      </c>
      <c r="AR17" s="10" t="e">
        <f>#REF!</f>
        <v>#REF!</v>
      </c>
      <c r="AS17" s="6" t="e">
        <f>#REF!</f>
        <v>#REF!</v>
      </c>
      <c r="AT17" s="30">
        <v>3900</v>
      </c>
      <c r="AU17" s="6" t="e">
        <f t="shared" si="16"/>
        <v>#REF!</v>
      </c>
      <c r="AV17" s="10" t="e">
        <f>#REF!</f>
        <v>#REF!</v>
      </c>
      <c r="AW17" s="6" t="e">
        <f>#REF!</f>
        <v>#REF!</v>
      </c>
      <c r="AX17" s="30">
        <v>0</v>
      </c>
      <c r="AY17" s="6" t="e">
        <f t="shared" si="17"/>
        <v>#REF!</v>
      </c>
      <c r="AZ17" s="6" t="e">
        <f t="shared" si="18"/>
        <v>#REF!</v>
      </c>
      <c r="BA17" s="6" t="e">
        <f t="shared" si="19"/>
        <v>#REF!</v>
      </c>
      <c r="BB17" s="6">
        <f t="shared" si="20"/>
        <v>3900</v>
      </c>
      <c r="BC17" s="6" t="e">
        <f t="shared" si="21"/>
        <v>#REF!</v>
      </c>
      <c r="BD17" s="10" t="e">
        <f>#REF!</f>
        <v>#REF!</v>
      </c>
      <c r="BE17" s="6" t="e">
        <f>#REF!</f>
        <v>#REF!</v>
      </c>
      <c r="BF17" s="30">
        <v>3159</v>
      </c>
      <c r="BG17" s="6" t="e">
        <f t="shared" si="22"/>
        <v>#REF!</v>
      </c>
      <c r="BH17" s="10" t="e">
        <f>#REF!</f>
        <v>#REF!</v>
      </c>
      <c r="BI17" s="6" t="e">
        <f>#REF!</f>
        <v>#REF!</v>
      </c>
      <c r="BJ17" s="30">
        <v>0</v>
      </c>
      <c r="BK17" s="6" t="e">
        <f t="shared" si="23"/>
        <v>#REF!</v>
      </c>
      <c r="BL17" s="10" t="e">
        <f>#REF!</f>
        <v>#REF!</v>
      </c>
      <c r="BM17" s="6" t="e">
        <f>#REF!</f>
        <v>#REF!</v>
      </c>
      <c r="BN17" s="30">
        <v>4491</v>
      </c>
      <c r="BO17" s="6" t="e">
        <f t="shared" si="24"/>
        <v>#REF!</v>
      </c>
      <c r="BP17" s="10" t="e">
        <f>#REF!</f>
        <v>#REF!</v>
      </c>
      <c r="BQ17" s="6" t="e">
        <f>#REF!</f>
        <v>#REF!</v>
      </c>
      <c r="BR17" s="30">
        <v>0</v>
      </c>
      <c r="BS17" s="6" t="e">
        <f t="shared" si="25"/>
        <v>#REF!</v>
      </c>
      <c r="BT17" s="6" t="e">
        <f t="shared" si="26"/>
        <v>#REF!</v>
      </c>
      <c r="BU17" s="6" t="e">
        <f t="shared" si="27"/>
        <v>#REF!</v>
      </c>
      <c r="BV17" s="6">
        <f t="shared" si="28"/>
        <v>4491</v>
      </c>
      <c r="BW17" s="6" t="e">
        <f t="shared" si="29"/>
        <v>#REF!</v>
      </c>
      <c r="BX17" s="6" t="e">
        <f t="shared" si="30"/>
        <v>#REF!</v>
      </c>
      <c r="BY17" s="6" t="e">
        <f t="shared" si="31"/>
        <v>#REF!</v>
      </c>
      <c r="BZ17" s="6">
        <f t="shared" si="32"/>
        <v>319299</v>
      </c>
      <c r="CA17" s="6" t="e">
        <f t="shared" si="33"/>
        <v>#REF!</v>
      </c>
      <c r="CB17" s="87"/>
      <c r="CC17" s="87"/>
      <c r="CD17" s="30">
        <v>0</v>
      </c>
      <c r="CE17" s="6">
        <f t="shared" si="34"/>
        <v>0</v>
      </c>
      <c r="CF17" s="6" t="e">
        <f t="shared" si="35"/>
        <v>#REF!</v>
      </c>
      <c r="CG17" s="6" t="e">
        <f t="shared" si="36"/>
        <v>#REF!</v>
      </c>
      <c r="CH17" s="6">
        <f t="shared" si="37"/>
        <v>319299</v>
      </c>
      <c r="CI17" s="6" t="e">
        <f t="shared" si="38"/>
        <v>#REF!</v>
      </c>
      <c r="CJ17" s="47">
        <f t="shared" si="39"/>
        <v>314808</v>
      </c>
    </row>
    <row r="18" spans="1:88" s="29" customFormat="1" ht="20.100000000000001" customHeight="1" x14ac:dyDescent="0.25">
      <c r="A18" s="10" t="s">
        <v>12</v>
      </c>
      <c r="B18" s="30"/>
      <c r="C18" s="38" t="s">
        <v>166</v>
      </c>
      <c r="D18" s="10" t="e">
        <f>#REF!</f>
        <v>#REF!</v>
      </c>
      <c r="E18" s="6" t="e">
        <f>#REF!</f>
        <v>#REF!</v>
      </c>
      <c r="F18" s="30">
        <v>30526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1732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600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1617380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11098</v>
      </c>
      <c r="AA18" s="6" t="e">
        <f t="shared" si="5"/>
        <v>#REF!</v>
      </c>
      <c r="AB18" s="6" t="e">
        <f t="shared" si="6"/>
        <v>#REF!</v>
      </c>
      <c r="AC18" s="6" t="e">
        <f t="shared" si="7"/>
        <v>#REF!</v>
      </c>
      <c r="AD18" s="6">
        <f t="shared" si="8"/>
        <v>1628478</v>
      </c>
      <c r="AE18" s="6" t="e">
        <f t="shared" si="9"/>
        <v>#REF!</v>
      </c>
      <c r="AF18" s="10" t="e">
        <f>#REF!</f>
        <v>#REF!</v>
      </c>
      <c r="AG18" s="6" t="e">
        <f>#REF!</f>
        <v>#REF!</v>
      </c>
      <c r="AH18" s="30">
        <v>6626</v>
      </c>
      <c r="AI18" s="6" t="e">
        <f t="shared" si="10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11"/>
        <v>#REF!</v>
      </c>
      <c r="AN18" s="6" t="e">
        <f t="shared" si="12"/>
        <v>#REF!</v>
      </c>
      <c r="AO18" s="6" t="e">
        <f t="shared" si="13"/>
        <v>#REF!</v>
      </c>
      <c r="AP18" s="6">
        <f t="shared" si="14"/>
        <v>6626</v>
      </c>
      <c r="AQ18" s="6" t="e">
        <f t="shared" si="15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6"/>
        <v>#REF!</v>
      </c>
      <c r="AV18" s="10" t="e">
        <f>#REF!</f>
        <v>#REF!</v>
      </c>
      <c r="AW18" s="6" t="e">
        <f>#REF!</f>
        <v>#REF!</v>
      </c>
      <c r="AX18" s="30">
        <v>0</v>
      </c>
      <c r="AY18" s="6" t="e">
        <f t="shared" si="17"/>
        <v>#REF!</v>
      </c>
      <c r="AZ18" s="6" t="e">
        <f t="shared" si="18"/>
        <v>#REF!</v>
      </c>
      <c r="BA18" s="6" t="e">
        <f t="shared" si="19"/>
        <v>#REF!</v>
      </c>
      <c r="BB18" s="6">
        <f t="shared" si="20"/>
        <v>0</v>
      </c>
      <c r="BC18" s="6" t="e">
        <f t="shared" si="21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22"/>
        <v>#REF!</v>
      </c>
      <c r="BH18" s="10" t="e">
        <f>#REF!</f>
        <v>#REF!</v>
      </c>
      <c r="BI18" s="6" t="e">
        <f>#REF!</f>
        <v>#REF!</v>
      </c>
      <c r="BJ18" s="30">
        <v>0</v>
      </c>
      <c r="BK18" s="6" t="e">
        <f t="shared" si="23"/>
        <v>#REF!</v>
      </c>
      <c r="BL18" s="10" t="e">
        <f>#REF!</f>
        <v>#REF!</v>
      </c>
      <c r="BM18" s="6" t="e">
        <f>#REF!</f>
        <v>#REF!</v>
      </c>
      <c r="BN18" s="30">
        <v>8667</v>
      </c>
      <c r="BO18" s="6" t="e">
        <f t="shared" si="24"/>
        <v>#REF!</v>
      </c>
      <c r="BP18" s="10" t="e">
        <f>#REF!</f>
        <v>#REF!</v>
      </c>
      <c r="BQ18" s="6" t="e">
        <f>#REF!</f>
        <v>#REF!</v>
      </c>
      <c r="BR18" s="30">
        <v>0</v>
      </c>
      <c r="BS18" s="6" t="e">
        <f t="shared" si="25"/>
        <v>#REF!</v>
      </c>
      <c r="BT18" s="6" t="e">
        <f t="shared" si="26"/>
        <v>#REF!</v>
      </c>
      <c r="BU18" s="6" t="e">
        <f t="shared" si="27"/>
        <v>#REF!</v>
      </c>
      <c r="BV18" s="6">
        <f t="shared" si="28"/>
        <v>8667</v>
      </c>
      <c r="BW18" s="6" t="e">
        <f t="shared" si="29"/>
        <v>#REF!</v>
      </c>
      <c r="BX18" s="6" t="e">
        <f t="shared" si="30"/>
        <v>#REF!</v>
      </c>
      <c r="BY18" s="6" t="e">
        <f t="shared" si="31"/>
        <v>#REF!</v>
      </c>
      <c r="BZ18" s="6">
        <f t="shared" si="32"/>
        <v>1676629</v>
      </c>
      <c r="CA18" s="6" t="e">
        <f t="shared" si="33"/>
        <v>#REF!</v>
      </c>
      <c r="CB18" s="87"/>
      <c r="CC18" s="87"/>
      <c r="CD18" s="30">
        <v>-181</v>
      </c>
      <c r="CE18" s="6">
        <f t="shared" si="34"/>
        <v>181</v>
      </c>
      <c r="CF18" s="6" t="e">
        <f t="shared" si="35"/>
        <v>#REF!</v>
      </c>
      <c r="CG18" s="6" t="e">
        <f t="shared" si="36"/>
        <v>#REF!</v>
      </c>
      <c r="CH18" s="6">
        <f t="shared" si="37"/>
        <v>1676448</v>
      </c>
      <c r="CI18" s="6" t="e">
        <f t="shared" si="38"/>
        <v>#REF!</v>
      </c>
      <c r="CJ18" s="47">
        <f t="shared" si="39"/>
        <v>1667781</v>
      </c>
    </row>
    <row r="19" spans="1:88" s="29" customFormat="1" ht="20.100000000000001" customHeight="1" x14ac:dyDescent="0.25">
      <c r="A19" s="10" t="s">
        <v>10</v>
      </c>
      <c r="B19" s="10"/>
      <c r="C19" s="30" t="s">
        <v>174</v>
      </c>
      <c r="D19" s="10" t="e">
        <f>#REF!</f>
        <v>#REF!</v>
      </c>
      <c r="E19" s="6" t="e">
        <f>#REF!</f>
        <v>#REF!</v>
      </c>
      <c r="F19" s="30">
        <v>53076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0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0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133227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1462</v>
      </c>
      <c r="AA19" s="6" t="e">
        <f t="shared" si="5"/>
        <v>#REF!</v>
      </c>
      <c r="AB19" s="6" t="e">
        <f t="shared" si="6"/>
        <v>#REF!</v>
      </c>
      <c r="AC19" s="6" t="e">
        <f t="shared" si="7"/>
        <v>#REF!</v>
      </c>
      <c r="AD19" s="6">
        <f t="shared" si="8"/>
        <v>134689</v>
      </c>
      <c r="AE19" s="6" t="e">
        <f t="shared" si="9"/>
        <v>#REF!</v>
      </c>
      <c r="AF19" s="10" t="e">
        <f>#REF!</f>
        <v>#REF!</v>
      </c>
      <c r="AG19" s="6" t="e">
        <f>#REF!</f>
        <v>#REF!</v>
      </c>
      <c r="AH19" s="30">
        <v>43667</v>
      </c>
      <c r="AI19" s="6" t="e">
        <f t="shared" si="10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11"/>
        <v>#REF!</v>
      </c>
      <c r="AN19" s="6" t="e">
        <f t="shared" si="12"/>
        <v>#REF!</v>
      </c>
      <c r="AO19" s="6" t="e">
        <f t="shared" si="13"/>
        <v>#REF!</v>
      </c>
      <c r="AP19" s="6">
        <f t="shared" si="14"/>
        <v>43667</v>
      </c>
      <c r="AQ19" s="6" t="e">
        <f t="shared" si="15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6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7"/>
        <v>#REF!</v>
      </c>
      <c r="AZ19" s="6" t="e">
        <f t="shared" si="18"/>
        <v>#REF!</v>
      </c>
      <c r="BA19" s="6" t="e">
        <f t="shared" si="19"/>
        <v>#REF!</v>
      </c>
      <c r="BB19" s="6">
        <f t="shared" si="20"/>
        <v>0</v>
      </c>
      <c r="BC19" s="6" t="e">
        <f t="shared" si="21"/>
        <v>#REF!</v>
      </c>
      <c r="BD19" s="10" t="e">
        <f>#REF!</f>
        <v>#REF!</v>
      </c>
      <c r="BE19" s="6" t="e">
        <f>#REF!</f>
        <v>#REF!</v>
      </c>
      <c r="BF19" s="30">
        <v>1540</v>
      </c>
      <c r="BG19" s="6" t="e">
        <f t="shared" si="22"/>
        <v>#REF!</v>
      </c>
      <c r="BH19" s="10" t="e">
        <f>#REF!</f>
        <v>#REF!</v>
      </c>
      <c r="BI19" s="6" t="e">
        <f>#REF!</f>
        <v>#REF!</v>
      </c>
      <c r="BJ19" s="30">
        <v>0</v>
      </c>
      <c r="BK19" s="6" t="e">
        <f t="shared" si="23"/>
        <v>#REF!</v>
      </c>
      <c r="BL19" s="10" t="e">
        <f>#REF!</f>
        <v>#REF!</v>
      </c>
      <c r="BM19" s="6" t="e">
        <f>#REF!</f>
        <v>#REF!</v>
      </c>
      <c r="BN19" s="30">
        <v>0</v>
      </c>
      <c r="BO19" s="6" t="e">
        <f t="shared" si="24"/>
        <v>#REF!</v>
      </c>
      <c r="BP19" s="10" t="e">
        <f>#REF!</f>
        <v>#REF!</v>
      </c>
      <c r="BQ19" s="6" t="e">
        <f>#REF!</f>
        <v>#REF!</v>
      </c>
      <c r="BR19" s="30">
        <v>0</v>
      </c>
      <c r="BS19" s="6" t="e">
        <f t="shared" si="25"/>
        <v>#REF!</v>
      </c>
      <c r="BT19" s="6" t="e">
        <f t="shared" si="26"/>
        <v>#REF!</v>
      </c>
      <c r="BU19" s="6" t="e">
        <f t="shared" si="27"/>
        <v>#REF!</v>
      </c>
      <c r="BV19" s="6">
        <f t="shared" si="28"/>
        <v>0</v>
      </c>
      <c r="BW19" s="6" t="e">
        <f t="shared" si="29"/>
        <v>#REF!</v>
      </c>
      <c r="BX19" s="6" t="e">
        <f t="shared" si="30"/>
        <v>#REF!</v>
      </c>
      <c r="BY19" s="6" t="e">
        <f t="shared" si="31"/>
        <v>#REF!</v>
      </c>
      <c r="BZ19" s="6">
        <f t="shared" si="32"/>
        <v>232972</v>
      </c>
      <c r="CA19" s="6" t="e">
        <f t="shared" si="33"/>
        <v>#REF!</v>
      </c>
      <c r="CB19" s="87"/>
      <c r="CC19" s="87"/>
      <c r="CD19" s="30">
        <v>0</v>
      </c>
      <c r="CE19" s="6">
        <f t="shared" si="34"/>
        <v>0</v>
      </c>
      <c r="CF19" s="6" t="e">
        <f t="shared" si="35"/>
        <v>#REF!</v>
      </c>
      <c r="CG19" s="6" t="e">
        <f t="shared" si="36"/>
        <v>#REF!</v>
      </c>
      <c r="CH19" s="6">
        <f t="shared" si="37"/>
        <v>232972</v>
      </c>
      <c r="CI19" s="6" t="e">
        <f t="shared" si="38"/>
        <v>#REF!</v>
      </c>
      <c r="CJ19" s="47">
        <f t="shared" si="39"/>
        <v>232972</v>
      </c>
    </row>
    <row r="20" spans="1:88" s="29" customFormat="1" ht="20.100000000000001" customHeight="1" x14ac:dyDescent="0.25">
      <c r="A20" s="10" t="s">
        <v>16</v>
      </c>
      <c r="B20" s="10"/>
      <c r="C20" s="31" t="s">
        <v>175</v>
      </c>
      <c r="D20" s="10" t="e">
        <f>#REF!</f>
        <v>#REF!</v>
      </c>
      <c r="E20" s="6" t="e">
        <f>#REF!</f>
        <v>#REF!</v>
      </c>
      <c r="F20" s="30">
        <v>17492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0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0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0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231579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12342</v>
      </c>
      <c r="AA20" s="6" t="e">
        <f t="shared" si="5"/>
        <v>#REF!</v>
      </c>
      <c r="AB20" s="6" t="e">
        <f t="shared" si="6"/>
        <v>#REF!</v>
      </c>
      <c r="AC20" s="6" t="e">
        <f t="shared" si="7"/>
        <v>#REF!</v>
      </c>
      <c r="AD20" s="6">
        <f t="shared" si="8"/>
        <v>243921</v>
      </c>
      <c r="AE20" s="6" t="e">
        <f t="shared" si="9"/>
        <v>#REF!</v>
      </c>
      <c r="AF20" s="10" t="e">
        <f>#REF!</f>
        <v>#REF!</v>
      </c>
      <c r="AG20" s="6" t="e">
        <f>#REF!</f>
        <v>#REF!</v>
      </c>
      <c r="AH20" s="30">
        <v>18345</v>
      </c>
      <c r="AI20" s="6" t="e">
        <f t="shared" si="10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11"/>
        <v>#REF!</v>
      </c>
      <c r="AN20" s="6" t="e">
        <f t="shared" si="12"/>
        <v>#REF!</v>
      </c>
      <c r="AO20" s="6" t="e">
        <f t="shared" si="13"/>
        <v>#REF!</v>
      </c>
      <c r="AP20" s="6">
        <f t="shared" si="14"/>
        <v>18345</v>
      </c>
      <c r="AQ20" s="6" t="e">
        <f t="shared" si="15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6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7"/>
        <v>#REF!</v>
      </c>
      <c r="AZ20" s="6" t="e">
        <f t="shared" si="18"/>
        <v>#REF!</v>
      </c>
      <c r="BA20" s="6" t="e">
        <f t="shared" si="19"/>
        <v>#REF!</v>
      </c>
      <c r="BB20" s="6">
        <f t="shared" si="20"/>
        <v>0</v>
      </c>
      <c r="BC20" s="6" t="e">
        <f t="shared" si="21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22"/>
        <v>#REF!</v>
      </c>
      <c r="BH20" s="10" t="e">
        <f>#REF!</f>
        <v>#REF!</v>
      </c>
      <c r="BI20" s="6" t="e">
        <f>#REF!</f>
        <v>#REF!</v>
      </c>
      <c r="BJ20" s="30">
        <v>0</v>
      </c>
      <c r="BK20" s="6" t="e">
        <f t="shared" si="23"/>
        <v>#REF!</v>
      </c>
      <c r="BL20" s="10" t="e">
        <f>#REF!</f>
        <v>#REF!</v>
      </c>
      <c r="BM20" s="6" t="e">
        <f>#REF!</f>
        <v>#REF!</v>
      </c>
      <c r="BN20" s="30">
        <v>0</v>
      </c>
      <c r="BO20" s="6" t="e">
        <f t="shared" si="24"/>
        <v>#REF!</v>
      </c>
      <c r="BP20" s="10" t="e">
        <f>#REF!</f>
        <v>#REF!</v>
      </c>
      <c r="BQ20" s="6" t="e">
        <f>#REF!</f>
        <v>#REF!</v>
      </c>
      <c r="BR20" s="30">
        <v>0</v>
      </c>
      <c r="BS20" s="6" t="e">
        <f t="shared" si="25"/>
        <v>#REF!</v>
      </c>
      <c r="BT20" s="6" t="e">
        <f t="shared" si="26"/>
        <v>#REF!</v>
      </c>
      <c r="BU20" s="6" t="e">
        <f t="shared" si="27"/>
        <v>#REF!</v>
      </c>
      <c r="BV20" s="6">
        <f t="shared" si="28"/>
        <v>0</v>
      </c>
      <c r="BW20" s="6" t="e">
        <f t="shared" si="29"/>
        <v>#REF!</v>
      </c>
      <c r="BX20" s="6" t="e">
        <f t="shared" si="30"/>
        <v>#REF!</v>
      </c>
      <c r="BY20" s="6" t="e">
        <f t="shared" si="31"/>
        <v>#REF!</v>
      </c>
      <c r="BZ20" s="6">
        <f t="shared" si="32"/>
        <v>279758</v>
      </c>
      <c r="CA20" s="6" t="e">
        <f t="shared" si="33"/>
        <v>#REF!</v>
      </c>
      <c r="CB20" s="87"/>
      <c r="CC20" s="87"/>
      <c r="CD20" s="30">
        <v>-2000</v>
      </c>
      <c r="CE20" s="6">
        <f t="shared" si="34"/>
        <v>2000</v>
      </c>
      <c r="CF20" s="6" t="e">
        <f t="shared" si="35"/>
        <v>#REF!</v>
      </c>
      <c r="CG20" s="6" t="e">
        <f t="shared" si="36"/>
        <v>#REF!</v>
      </c>
      <c r="CH20" s="6">
        <f t="shared" si="37"/>
        <v>277758</v>
      </c>
      <c r="CI20" s="6" t="e">
        <f t="shared" si="38"/>
        <v>#REF!</v>
      </c>
      <c r="CJ20" s="47">
        <f t="shared" si="39"/>
        <v>277758</v>
      </c>
    </row>
    <row r="21" spans="1:88" s="29" customFormat="1" ht="20.100000000000001" customHeight="1" x14ac:dyDescent="0.25">
      <c r="A21" s="39"/>
      <c r="B21" s="39"/>
      <c r="C21" s="40" t="s">
        <v>27</v>
      </c>
      <c r="D21" s="11" t="e">
        <f>D6+D7+D17+D18+D19+D20</f>
        <v>#REF!</v>
      </c>
      <c r="E21" s="11" t="e">
        <f t="shared" ref="E21:BP21" si="40">E6+E7+E17+E18+E19+E20</f>
        <v>#REF!</v>
      </c>
      <c r="F21" s="11">
        <f t="shared" si="40"/>
        <v>873552</v>
      </c>
      <c r="G21" s="11" t="e">
        <f t="shared" si="40"/>
        <v>#REF!</v>
      </c>
      <c r="H21" s="11" t="e">
        <f t="shared" si="40"/>
        <v>#REF!</v>
      </c>
      <c r="I21" s="11" t="e">
        <f t="shared" si="40"/>
        <v>#REF!</v>
      </c>
      <c r="J21" s="11">
        <f t="shared" si="40"/>
        <v>17582</v>
      </c>
      <c r="K21" s="11" t="e">
        <f t="shared" si="40"/>
        <v>#REF!</v>
      </c>
      <c r="L21" s="11" t="e">
        <f t="shared" si="40"/>
        <v>#REF!</v>
      </c>
      <c r="M21" s="11" t="e">
        <f t="shared" si="40"/>
        <v>#REF!</v>
      </c>
      <c r="N21" s="11">
        <f t="shared" si="40"/>
        <v>5054</v>
      </c>
      <c r="O21" s="11" t="e">
        <f t="shared" si="40"/>
        <v>#REF!</v>
      </c>
      <c r="P21" s="11" t="e">
        <f t="shared" si="40"/>
        <v>#REF!</v>
      </c>
      <c r="Q21" s="11" t="e">
        <f t="shared" si="40"/>
        <v>#REF!</v>
      </c>
      <c r="R21" s="11">
        <f t="shared" si="40"/>
        <v>11265</v>
      </c>
      <c r="S21" s="11" t="e">
        <f t="shared" si="40"/>
        <v>#REF!</v>
      </c>
      <c r="T21" s="11" t="e">
        <f t="shared" si="40"/>
        <v>#REF!</v>
      </c>
      <c r="U21" s="11" t="e">
        <f t="shared" si="40"/>
        <v>#REF!</v>
      </c>
      <c r="V21" s="11">
        <f t="shared" si="40"/>
        <v>5114521</v>
      </c>
      <c r="W21" s="11" t="e">
        <f t="shared" si="40"/>
        <v>#REF!</v>
      </c>
      <c r="X21" s="11" t="e">
        <f t="shared" si="40"/>
        <v>#REF!</v>
      </c>
      <c r="Y21" s="11" t="e">
        <f t="shared" si="40"/>
        <v>#REF!</v>
      </c>
      <c r="Z21" s="11">
        <f t="shared" si="40"/>
        <v>92460</v>
      </c>
      <c r="AA21" s="11" t="e">
        <f t="shared" si="40"/>
        <v>#REF!</v>
      </c>
      <c r="AB21" s="11" t="e">
        <f t="shared" si="40"/>
        <v>#REF!</v>
      </c>
      <c r="AC21" s="11" t="e">
        <f t="shared" si="40"/>
        <v>#REF!</v>
      </c>
      <c r="AD21" s="11">
        <f t="shared" si="40"/>
        <v>5206981</v>
      </c>
      <c r="AE21" s="11" t="e">
        <f t="shared" si="40"/>
        <v>#REF!</v>
      </c>
      <c r="AF21" s="11" t="e">
        <f t="shared" si="40"/>
        <v>#REF!</v>
      </c>
      <c r="AG21" s="11" t="e">
        <f t="shared" si="40"/>
        <v>#REF!</v>
      </c>
      <c r="AH21" s="11">
        <f t="shared" si="40"/>
        <v>584981</v>
      </c>
      <c r="AI21" s="11" t="e">
        <f t="shared" si="40"/>
        <v>#REF!</v>
      </c>
      <c r="AJ21" s="11" t="e">
        <f t="shared" si="40"/>
        <v>#REF!</v>
      </c>
      <c r="AK21" s="11" t="e">
        <f t="shared" si="40"/>
        <v>#REF!</v>
      </c>
      <c r="AL21" s="11">
        <f t="shared" si="40"/>
        <v>204547</v>
      </c>
      <c r="AM21" s="11" t="e">
        <f t="shared" si="40"/>
        <v>#REF!</v>
      </c>
      <c r="AN21" s="11" t="e">
        <f t="shared" si="40"/>
        <v>#REF!</v>
      </c>
      <c r="AO21" s="11" t="e">
        <f t="shared" si="40"/>
        <v>#REF!</v>
      </c>
      <c r="AP21" s="11">
        <f t="shared" si="40"/>
        <v>380434</v>
      </c>
      <c r="AQ21" s="11" t="e">
        <f t="shared" si="40"/>
        <v>#REF!</v>
      </c>
      <c r="AR21" s="11" t="e">
        <f t="shared" si="40"/>
        <v>#REF!</v>
      </c>
      <c r="AS21" s="11" t="e">
        <f t="shared" si="40"/>
        <v>#REF!</v>
      </c>
      <c r="AT21" s="11">
        <f t="shared" si="40"/>
        <v>6559</v>
      </c>
      <c r="AU21" s="11" t="e">
        <f t="shared" si="40"/>
        <v>#REF!</v>
      </c>
      <c r="AV21" s="11" t="e">
        <f t="shared" si="40"/>
        <v>#REF!</v>
      </c>
      <c r="AW21" s="11" t="e">
        <f t="shared" si="40"/>
        <v>#REF!</v>
      </c>
      <c r="AX21" s="11">
        <f t="shared" si="40"/>
        <v>2028</v>
      </c>
      <c r="AY21" s="11" t="e">
        <f t="shared" si="40"/>
        <v>#REF!</v>
      </c>
      <c r="AZ21" s="11" t="e">
        <f t="shared" si="40"/>
        <v>#REF!</v>
      </c>
      <c r="BA21" s="11" t="e">
        <f t="shared" si="40"/>
        <v>#REF!</v>
      </c>
      <c r="BB21" s="11">
        <f t="shared" si="40"/>
        <v>4531</v>
      </c>
      <c r="BC21" s="11" t="e">
        <f t="shared" si="40"/>
        <v>#REF!</v>
      </c>
      <c r="BD21" s="11" t="e">
        <f t="shared" si="40"/>
        <v>#REF!</v>
      </c>
      <c r="BE21" s="11" t="e">
        <f t="shared" si="40"/>
        <v>#REF!</v>
      </c>
      <c r="BF21" s="11">
        <f t="shared" si="40"/>
        <v>10217</v>
      </c>
      <c r="BG21" s="11" t="e">
        <f t="shared" si="40"/>
        <v>#REF!</v>
      </c>
      <c r="BH21" s="11" t="e">
        <f t="shared" si="40"/>
        <v>#REF!</v>
      </c>
      <c r="BI21" s="11" t="e">
        <f t="shared" si="40"/>
        <v>#REF!</v>
      </c>
      <c r="BJ21" s="11">
        <f t="shared" si="40"/>
        <v>0</v>
      </c>
      <c r="BK21" s="11" t="e">
        <f t="shared" si="40"/>
        <v>#REF!</v>
      </c>
      <c r="BL21" s="11" t="e">
        <f t="shared" si="40"/>
        <v>#REF!</v>
      </c>
      <c r="BM21" s="11" t="e">
        <f t="shared" si="40"/>
        <v>#REF!</v>
      </c>
      <c r="BN21" s="11">
        <f t="shared" si="40"/>
        <v>153147</v>
      </c>
      <c r="BO21" s="11" t="e">
        <f t="shared" si="40"/>
        <v>#REF!</v>
      </c>
      <c r="BP21" s="11" t="e">
        <f t="shared" si="40"/>
        <v>#REF!</v>
      </c>
      <c r="BQ21" s="11" t="e">
        <f t="shared" ref="BQ21:CJ21" si="41">BQ6+BQ7+BQ17+BQ18+BQ19+BQ20</f>
        <v>#REF!</v>
      </c>
      <c r="BR21" s="11">
        <f t="shared" si="41"/>
        <v>11204</v>
      </c>
      <c r="BS21" s="11" t="e">
        <f t="shared" si="41"/>
        <v>#REF!</v>
      </c>
      <c r="BT21" s="11" t="e">
        <f t="shared" si="41"/>
        <v>#REF!</v>
      </c>
      <c r="BU21" s="11" t="e">
        <f t="shared" si="41"/>
        <v>#REF!</v>
      </c>
      <c r="BV21" s="11">
        <f t="shared" si="41"/>
        <v>164351</v>
      </c>
      <c r="BW21" s="11" t="e">
        <f t="shared" si="41"/>
        <v>#REF!</v>
      </c>
      <c r="BX21" s="11" t="e">
        <f t="shared" si="41"/>
        <v>#REF!</v>
      </c>
      <c r="BY21" s="11" t="e">
        <f t="shared" si="41"/>
        <v>#REF!</v>
      </c>
      <c r="BZ21" s="11">
        <f t="shared" si="41"/>
        <v>6880542</v>
      </c>
      <c r="CA21" s="11" t="e">
        <f t="shared" si="41"/>
        <v>#REF!</v>
      </c>
      <c r="CB21" s="11">
        <f t="shared" si="41"/>
        <v>0</v>
      </c>
      <c r="CC21" s="11">
        <f t="shared" si="41"/>
        <v>0</v>
      </c>
      <c r="CD21" s="11">
        <f t="shared" si="41"/>
        <v>-11939</v>
      </c>
      <c r="CE21" s="11">
        <f t="shared" si="41"/>
        <v>11939</v>
      </c>
      <c r="CF21" s="11" t="e">
        <f t="shared" si="41"/>
        <v>#REF!</v>
      </c>
      <c r="CG21" s="11" t="e">
        <f t="shared" si="41"/>
        <v>#REF!</v>
      </c>
      <c r="CH21" s="11">
        <f t="shared" si="41"/>
        <v>6868603</v>
      </c>
      <c r="CI21" s="11" t="e">
        <f t="shared" si="41"/>
        <v>#REF!</v>
      </c>
      <c r="CJ21" s="11">
        <f t="shared" si="41"/>
        <v>6704252</v>
      </c>
    </row>
    <row r="22" spans="1:88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</row>
  </sheetData>
  <protectedRanges>
    <protectedRange sqref="F8 F10:F12 BN8 BN10:BN12 BF14:BF20 J8 J10:J12 N14:N20 BF8 F14:F20 N8 N10:N12 BF10:BF12 R14:R20 CD14:CD20 R8 R10:R12 A21:C21 V14:V20 Z14:Z20 V8 V10:V12 CD8 CD10:CD12 BR14:BR20 Z8 Z10:Z12 AH14:AH20 BR8 BJ14:BJ20 AH8 AH10:AH12 AL14:AL20 BJ8 AT14:AT20 AL8 AL10:AL12 BJ10:BJ12 BR10:BR12 BN14:BN20 AT8 AT10:AT12 CJ1:CM1 AX14:AX20 A1:CI5 AX8 AX10:AX12 J14:J20" name="Tartomány1"/>
    <protectedRange sqref="A6:C20" name="Tartomány1_2"/>
  </protectedRanges>
  <mergeCells count="4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D2:G2"/>
    <mergeCell ref="H2:K2"/>
    <mergeCell ref="L2:O2"/>
    <mergeCell ref="P2:S2"/>
    <mergeCell ref="T2:W2"/>
    <mergeCell ref="AZ1:BC1"/>
    <mergeCell ref="BD1:BG1"/>
    <mergeCell ref="BX1:CA1"/>
    <mergeCell ref="CB1:CE1"/>
    <mergeCell ref="CF1:CI1"/>
    <mergeCell ref="BT1:BW1"/>
    <mergeCell ref="BH1:BK1"/>
    <mergeCell ref="BL1:BO1"/>
    <mergeCell ref="BP1:BS1"/>
    <mergeCell ref="CF2:CI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X2:CA2"/>
    <mergeCell ref="CB2:CE2"/>
    <mergeCell ref="BT2:BW2"/>
    <mergeCell ref="BH2:BK2"/>
    <mergeCell ref="BL2:BO2"/>
    <mergeCell ref="BP2:BS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21" manualBreakCount="21">
    <brk id="7" max="52" man="1"/>
    <brk id="11" max="52" man="1"/>
    <brk id="15" max="52" man="1"/>
    <brk id="19" max="52" man="1"/>
    <brk id="23" max="52" man="1"/>
    <brk id="27" max="52" man="1"/>
    <brk id="31" max="52" man="1"/>
    <brk id="35" max="52" man="1"/>
    <brk id="39" max="52" man="1"/>
    <brk id="43" max="52" man="1"/>
    <brk id="47" max="52" man="1"/>
    <brk id="51" max="52" man="1"/>
    <brk id="55" max="52" man="1"/>
    <brk id="59" max="52" man="1"/>
    <brk id="63" max="52" man="1"/>
    <brk id="67" max="52" man="1"/>
    <brk id="71" max="52" man="1"/>
    <brk id="75" max="52" man="1"/>
    <brk id="79" max="52" man="1"/>
    <brk id="83" max="52" man="1"/>
    <brk id="87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F9FFF"/>
  </sheetPr>
  <dimension ref="A1:AD23"/>
  <sheetViews>
    <sheetView view="pageBreakPreview" zoomScale="66" zoomScaleSheetLayoutView="66" workbookViewId="0">
      <pane xSplit="3" ySplit="5" topLeftCell="D9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12.75" x14ac:dyDescent="0.2"/>
  <cols>
    <col min="1" max="1" width="4.85546875" customWidth="1"/>
    <col min="2" max="2" width="5.42578125" customWidth="1"/>
    <col min="3" max="3" width="46.42578125" customWidth="1"/>
    <col min="4" max="4" width="27.85546875" customWidth="1"/>
    <col min="5" max="5" width="29.140625" customWidth="1"/>
    <col min="6" max="6" width="30.5703125" customWidth="1"/>
    <col min="7" max="7" width="31.42578125" customWidth="1"/>
    <col min="8" max="8" width="35" customWidth="1"/>
    <col min="9" max="9" width="34.42578125" customWidth="1"/>
    <col min="10" max="10" width="32.7109375" customWidth="1"/>
    <col min="11" max="11" width="34.140625" customWidth="1"/>
    <col min="12" max="12" width="33.28515625" customWidth="1"/>
    <col min="13" max="13" width="34.85546875" customWidth="1"/>
    <col min="14" max="14" width="32.85546875" customWidth="1"/>
    <col min="15" max="15" width="40.28515625" customWidth="1"/>
    <col min="16" max="16" width="32.42578125" customWidth="1"/>
    <col min="17" max="17" width="34" customWidth="1"/>
    <col min="18" max="18" width="17.7109375" customWidth="1"/>
    <col min="19" max="19" width="17.28515625" customWidth="1"/>
    <col min="20" max="27" width="16.85546875" customWidth="1"/>
    <col min="28" max="28" width="17.7109375" customWidth="1"/>
    <col min="29" max="29" width="18.85546875" customWidth="1"/>
    <col min="30" max="30" width="19.42578125" customWidth="1"/>
  </cols>
  <sheetData>
    <row r="1" spans="1:30" s="20" customFormat="1" ht="20.100000000000001" customHeight="1" x14ac:dyDescent="0.25">
      <c r="A1" s="13" t="s">
        <v>4</v>
      </c>
      <c r="B1" s="13"/>
      <c r="C1" s="14" t="s">
        <v>4</v>
      </c>
      <c r="D1" s="50" t="s">
        <v>48</v>
      </c>
      <c r="E1" s="51" t="s">
        <v>94</v>
      </c>
      <c r="F1" s="52" t="s">
        <v>96</v>
      </c>
      <c r="G1" s="53" t="s">
        <v>98</v>
      </c>
      <c r="H1" s="54" t="s">
        <v>102</v>
      </c>
      <c r="I1" s="51" t="s">
        <v>126</v>
      </c>
      <c r="J1" s="55" t="s">
        <v>105</v>
      </c>
      <c r="K1" s="56" t="s">
        <v>106</v>
      </c>
      <c r="L1" s="57" t="s">
        <v>61</v>
      </c>
      <c r="M1" s="58" t="s">
        <v>108</v>
      </c>
      <c r="N1" s="59" t="s">
        <v>110</v>
      </c>
      <c r="O1" s="60" t="s">
        <v>112</v>
      </c>
      <c r="P1" s="54" t="s">
        <v>113</v>
      </c>
      <c r="Q1" s="61" t="s">
        <v>115</v>
      </c>
      <c r="R1" s="110" t="s">
        <v>132</v>
      </c>
      <c r="S1" s="111"/>
      <c r="T1" s="111"/>
      <c r="U1" s="111"/>
      <c r="V1" s="111"/>
      <c r="W1" s="130" t="s">
        <v>133</v>
      </c>
      <c r="X1" s="131"/>
      <c r="Y1" s="131"/>
      <c r="Z1" s="131"/>
      <c r="AA1" s="131"/>
      <c r="AB1" s="103" t="s">
        <v>124</v>
      </c>
      <c r="AC1" s="103"/>
      <c r="AD1" s="103"/>
    </row>
    <row r="2" spans="1:30" s="20" customFormat="1" ht="20.100000000000001" customHeight="1" x14ac:dyDescent="0.25">
      <c r="A2" s="21" t="s">
        <v>5</v>
      </c>
      <c r="B2" s="21" t="s">
        <v>0</v>
      </c>
      <c r="C2" s="3" t="s">
        <v>90</v>
      </c>
      <c r="D2" s="62" t="s">
        <v>92</v>
      </c>
      <c r="E2" s="62" t="s">
        <v>95</v>
      </c>
      <c r="F2" s="62" t="s">
        <v>97</v>
      </c>
      <c r="G2" s="62" t="s">
        <v>99</v>
      </c>
      <c r="H2" s="62" t="s">
        <v>103</v>
      </c>
      <c r="I2" s="62" t="s">
        <v>154</v>
      </c>
      <c r="J2" s="62" t="s">
        <v>170</v>
      </c>
      <c r="K2" s="62" t="s">
        <v>167</v>
      </c>
      <c r="L2" s="22" t="s">
        <v>107</v>
      </c>
      <c r="M2" s="62" t="s">
        <v>109</v>
      </c>
      <c r="N2" s="62" t="s">
        <v>111</v>
      </c>
      <c r="O2" s="62" t="s">
        <v>155</v>
      </c>
      <c r="P2" s="62" t="s">
        <v>114</v>
      </c>
      <c r="Q2" s="62" t="s">
        <v>116</v>
      </c>
      <c r="R2" s="100" t="s">
        <v>176</v>
      </c>
      <c r="S2" s="101"/>
      <c r="T2" s="101"/>
      <c r="U2" s="101"/>
      <c r="V2" s="101"/>
      <c r="W2" s="100" t="s">
        <v>176</v>
      </c>
      <c r="X2" s="101"/>
      <c r="Y2" s="101"/>
      <c r="Z2" s="101"/>
      <c r="AA2" s="101"/>
      <c r="AB2" s="101" t="s">
        <v>177</v>
      </c>
      <c r="AC2" s="101"/>
      <c r="AD2" s="101"/>
    </row>
    <row r="3" spans="1:30" s="20" customFormat="1" ht="20.100000000000001" customHeight="1" x14ac:dyDescent="0.25">
      <c r="A3" s="21" t="s">
        <v>3</v>
      </c>
      <c r="B3" s="21" t="s">
        <v>1</v>
      </c>
      <c r="C3" s="3" t="s">
        <v>91</v>
      </c>
      <c r="D3" s="25" t="s">
        <v>93</v>
      </c>
      <c r="E3" s="25" t="s">
        <v>93</v>
      </c>
      <c r="F3" s="25" t="s">
        <v>93</v>
      </c>
      <c r="G3" s="25" t="s">
        <v>100</v>
      </c>
      <c r="H3" s="25" t="s">
        <v>93</v>
      </c>
      <c r="I3" s="25" t="s">
        <v>93</v>
      </c>
      <c r="J3" s="25" t="s">
        <v>93</v>
      </c>
      <c r="K3" s="25" t="s">
        <v>93</v>
      </c>
      <c r="L3" s="25" t="s">
        <v>93</v>
      </c>
      <c r="M3" s="25" t="s">
        <v>93</v>
      </c>
      <c r="N3" s="25" t="s">
        <v>93</v>
      </c>
      <c r="O3" s="25" t="s">
        <v>93</v>
      </c>
      <c r="P3" s="25" t="s">
        <v>93</v>
      </c>
      <c r="Q3" s="25" t="s">
        <v>93</v>
      </c>
      <c r="R3" s="25" t="s">
        <v>117</v>
      </c>
      <c r="S3" s="23" t="s">
        <v>120</v>
      </c>
      <c r="T3" s="25" t="s">
        <v>122</v>
      </c>
      <c r="U3" s="25" t="s">
        <v>127</v>
      </c>
      <c r="V3" s="25" t="s">
        <v>128</v>
      </c>
      <c r="W3" s="25" t="s">
        <v>117</v>
      </c>
      <c r="X3" s="23" t="s">
        <v>120</v>
      </c>
      <c r="Y3" s="25" t="s">
        <v>122</v>
      </c>
      <c r="Z3" s="25" t="s">
        <v>127</v>
      </c>
      <c r="AA3" s="25" t="s">
        <v>128</v>
      </c>
      <c r="AB3" s="25" t="s">
        <v>117</v>
      </c>
      <c r="AC3" s="23" t="s">
        <v>120</v>
      </c>
      <c r="AD3" s="25" t="s">
        <v>122</v>
      </c>
    </row>
    <row r="4" spans="1:30" s="20" customFormat="1" ht="20.100000000000001" customHeight="1" x14ac:dyDescent="0.25">
      <c r="A4" s="21" t="s">
        <v>4</v>
      </c>
      <c r="B4" s="21"/>
      <c r="C4" s="26"/>
      <c r="D4" s="25"/>
      <c r="E4" s="25"/>
      <c r="F4" s="25"/>
      <c r="G4" s="63" t="s">
        <v>171</v>
      </c>
      <c r="H4" s="63" t="s">
        <v>104</v>
      </c>
      <c r="I4" s="63" t="s">
        <v>101</v>
      </c>
      <c r="J4" s="63"/>
      <c r="K4" s="63"/>
      <c r="L4" s="63"/>
      <c r="M4" s="63"/>
      <c r="N4" s="63" t="s">
        <v>171</v>
      </c>
      <c r="O4" s="63" t="s">
        <v>104</v>
      </c>
      <c r="P4" s="63" t="s">
        <v>101</v>
      </c>
      <c r="Q4" s="25"/>
      <c r="R4" s="25" t="s">
        <v>118</v>
      </c>
      <c r="S4" s="25" t="s">
        <v>121</v>
      </c>
      <c r="T4" s="25" t="s">
        <v>123</v>
      </c>
      <c r="U4" s="25" t="s">
        <v>130</v>
      </c>
      <c r="V4" s="25" t="s">
        <v>129</v>
      </c>
      <c r="W4" s="25" t="s">
        <v>118</v>
      </c>
      <c r="X4" s="25" t="s">
        <v>121</v>
      </c>
      <c r="Y4" s="25" t="s">
        <v>123</v>
      </c>
      <c r="Z4" s="25" t="s">
        <v>130</v>
      </c>
      <c r="AA4" s="25" t="s">
        <v>129</v>
      </c>
      <c r="AB4" s="25" t="s">
        <v>118</v>
      </c>
      <c r="AC4" s="25" t="s">
        <v>121</v>
      </c>
      <c r="AD4" s="25" t="s">
        <v>131</v>
      </c>
    </row>
    <row r="5" spans="1:30" s="20" customFormat="1" ht="20.100000000000001" customHeight="1" x14ac:dyDescent="0.25">
      <c r="A5" s="21"/>
      <c r="B5" s="21"/>
      <c r="C5" s="26"/>
      <c r="D5" s="25"/>
      <c r="E5" s="25"/>
      <c r="F5" s="25"/>
      <c r="G5" s="25"/>
      <c r="H5" s="25"/>
      <c r="I5" s="64"/>
      <c r="J5" s="64"/>
      <c r="K5" s="64"/>
      <c r="L5" s="25"/>
      <c r="M5" s="25"/>
      <c r="N5" s="25"/>
      <c r="O5" s="25"/>
      <c r="P5" s="25"/>
      <c r="Q5" s="65"/>
      <c r="R5" s="66" t="s">
        <v>168</v>
      </c>
      <c r="S5" s="66" t="s">
        <v>119</v>
      </c>
      <c r="T5" s="66" t="s">
        <v>164</v>
      </c>
      <c r="U5" s="66"/>
      <c r="V5" s="66"/>
      <c r="W5" s="66" t="s">
        <v>168</v>
      </c>
      <c r="X5" s="66" t="s">
        <v>119</v>
      </c>
      <c r="Y5" s="66" t="s">
        <v>164</v>
      </c>
      <c r="Z5" s="66"/>
      <c r="AA5" s="66"/>
      <c r="AB5" s="66" t="s">
        <v>169</v>
      </c>
      <c r="AC5" s="66" t="s">
        <v>125</v>
      </c>
      <c r="AD5" s="66" t="s">
        <v>165</v>
      </c>
    </row>
    <row r="6" spans="1:30" s="20" customFormat="1" ht="20.100000000000001" customHeight="1" x14ac:dyDescent="0.25">
      <c r="A6" s="64"/>
      <c r="B6" s="64"/>
      <c r="C6" s="64"/>
      <c r="D6" s="44"/>
      <c r="E6" s="44"/>
      <c r="F6" s="44"/>
      <c r="G6" s="44"/>
      <c r="H6" s="44"/>
      <c r="I6" s="67"/>
      <c r="J6" s="67"/>
      <c r="K6" s="67"/>
      <c r="L6" s="67"/>
      <c r="M6" s="67"/>
      <c r="N6" s="44"/>
      <c r="O6" s="44"/>
      <c r="P6" s="44"/>
      <c r="Q6" s="68"/>
      <c r="R6" s="64"/>
      <c r="S6" s="44"/>
      <c r="T6" s="23"/>
      <c r="U6" s="64"/>
      <c r="V6" s="64"/>
      <c r="W6" s="64"/>
      <c r="X6" s="44"/>
      <c r="Y6" s="44"/>
      <c r="Z6" s="64"/>
      <c r="AA6" s="64"/>
      <c r="AB6" s="64"/>
      <c r="AC6" s="64"/>
      <c r="AD6" s="25"/>
    </row>
    <row r="7" spans="1:30" s="29" customFormat="1" ht="20.100000000000001" customHeight="1" x14ac:dyDescent="0.25">
      <c r="A7" s="10" t="s">
        <v>8</v>
      </c>
      <c r="B7" s="10"/>
      <c r="C7" s="27" t="s">
        <v>6</v>
      </c>
      <c r="D7" s="6">
        <f>'BESZ-ÁTVÉTEL-KIADÁS'!F6</f>
        <v>230848</v>
      </c>
      <c r="E7" s="6">
        <f>'BESZ-ÁTVÉTEL-KIADÁS'!J6</f>
        <v>38849</v>
      </c>
      <c r="F7" s="6">
        <f>'BESZ-ÁTVÉTEL-KIADÁS'!N6</f>
        <v>779151</v>
      </c>
      <c r="G7" s="6">
        <f>'BESZ-ÁTVÉTEL-KIADÁS'!R6</f>
        <v>0</v>
      </c>
      <c r="H7" s="6">
        <f>'BESZ-ÁTVÉTEL-KIADÁS'!Z6</f>
        <v>0</v>
      </c>
      <c r="I7" s="6">
        <f>'BESZ-ÁTVÉTEL-KIADÁS'!AH6</f>
        <v>0</v>
      </c>
      <c r="J7" s="6">
        <f>'BESZ-ÁTVÉTEL-KIADÁS'!AP6</f>
        <v>0</v>
      </c>
      <c r="K7" s="6">
        <f>'BESZ-ÁTVÉTEL-KIADÁS'!AT6</f>
        <v>0</v>
      </c>
      <c r="L7" s="6">
        <f>'BESZ-ÁTVÉTEL-KIADÁS'!AX6</f>
        <v>12890</v>
      </c>
      <c r="M7" s="6">
        <f>'BESZ-ÁTVÉTEL-KIADÁS'!BB6</f>
        <v>11889</v>
      </c>
      <c r="N7" s="6">
        <f>'BESZ-ÁTVÉTEL-KIADÁS'!V6</f>
        <v>0</v>
      </c>
      <c r="O7" s="6">
        <f>'BESZ-ÁTVÉTEL-KIADÁS'!AD6</f>
        <v>0</v>
      </c>
      <c r="P7" s="6">
        <f>'BESZ-ÁTVÉTEL-KIADÁS'!AL6</f>
        <v>0</v>
      </c>
      <c r="Q7" s="6">
        <f>SUM(D7:P7)</f>
        <v>1073627</v>
      </c>
      <c r="R7" s="5"/>
      <c r="S7" s="5"/>
      <c r="T7" s="12">
        <f>R7+S7</f>
        <v>0</v>
      </c>
      <c r="U7" s="47"/>
      <c r="V7" s="10"/>
      <c r="W7" s="5"/>
      <c r="X7" s="5"/>
      <c r="Y7" s="12">
        <f>W7+X7</f>
        <v>0</v>
      </c>
      <c r="Z7" s="6"/>
      <c r="AA7" s="10"/>
      <c r="AB7" s="5"/>
      <c r="AC7" s="5"/>
      <c r="AD7" s="12">
        <f>AB7+AC7</f>
        <v>0</v>
      </c>
    </row>
    <row r="8" spans="1:30" s="29" customFormat="1" ht="20.100000000000001" customHeight="1" x14ac:dyDescent="0.25">
      <c r="A8" s="10" t="s">
        <v>9</v>
      </c>
      <c r="B8" s="30"/>
      <c r="C8" s="31" t="s">
        <v>26</v>
      </c>
      <c r="D8" s="10">
        <f>'BESZ-ÁTVÉTEL-KIADÁS'!F7</f>
        <v>1169770</v>
      </c>
      <c r="E8" s="10">
        <f>'BESZ-ÁTVÉTEL-KIADÁS'!J7</f>
        <v>274984</v>
      </c>
      <c r="F8" s="10">
        <f>'BESZ-ÁTVÉTEL-KIADÁS'!N7</f>
        <v>1607378</v>
      </c>
      <c r="G8" s="10">
        <f>'BESZ-ÁTVÉTEL-KIADÁS'!R7</f>
        <v>38623</v>
      </c>
      <c r="H8" s="10">
        <f>'BESZ-ÁTVÉTEL-KIADÁS'!Z7</f>
        <v>5483</v>
      </c>
      <c r="I8" s="10">
        <f>'BESZ-ÁTVÉTEL-KIADÁS'!AH7</f>
        <v>0</v>
      </c>
      <c r="J8" s="10">
        <f>'BESZ-ÁTVÉTEL-KIADÁS'!AP7</f>
        <v>0</v>
      </c>
      <c r="K8" s="10">
        <f>'BESZ-ÁTVÉTEL-KIADÁS'!AT7</f>
        <v>552</v>
      </c>
      <c r="L8" s="10">
        <f>'BESZ-ÁTVÉTEL-KIADÁS'!AX7</f>
        <v>34381</v>
      </c>
      <c r="M8" s="10">
        <f>'BESZ-ÁTVÉTEL-KIADÁS'!BB7</f>
        <v>20082</v>
      </c>
      <c r="N8" s="10">
        <f>'BESZ-ÁTVÉTEL-KIADÁS'!V7</f>
        <v>0</v>
      </c>
      <c r="O8" s="10">
        <f>'BESZ-ÁTVÉTEL-KIADÁS'!AD7</f>
        <v>0</v>
      </c>
      <c r="P8" s="10">
        <f>'BESZ-ÁTVÉTEL-KIADÁS'!AL7</f>
        <v>0</v>
      </c>
      <c r="Q8" s="6">
        <f t="shared" ref="Q8:Q21" si="0">SUM(D8:P8)</f>
        <v>3151253</v>
      </c>
      <c r="R8" s="10">
        <f>R9+R10+R11+R12+R13+R14+R15+R16+R17</f>
        <v>0</v>
      </c>
      <c r="S8" s="10">
        <f>S9+S10+S11+S12+S13+S14+S15+S16+S17</f>
        <v>0</v>
      </c>
      <c r="T8" s="10">
        <f>R8+S8</f>
        <v>0</v>
      </c>
      <c r="U8" s="10">
        <f>U9+U10+U11+U12+U13+U14+U15+U16+U17</f>
        <v>0</v>
      </c>
      <c r="V8" s="10">
        <f>V9+V10+V11+V12+V13+V14+V15+V16+V17</f>
        <v>0</v>
      </c>
      <c r="W8" s="10">
        <f>W9+W10+W11+W12+W13+W14+W15+W16+W17</f>
        <v>0</v>
      </c>
      <c r="X8" s="10">
        <f>X9+X10+X11+X12+X13+X14+X15+X16+X17</f>
        <v>0</v>
      </c>
      <c r="Y8" s="10">
        <f>W8+X8</f>
        <v>0</v>
      </c>
      <c r="Z8" s="69"/>
      <c r="AA8" s="10"/>
      <c r="AB8" s="10">
        <f>AB9+AB10+AB11+AB12+AB13+AB14+AB15+AB16+AB17</f>
        <v>0</v>
      </c>
      <c r="AC8" s="10">
        <f>AC9+AC10+AC11+AC12+AC13+AC14+AC15+AC16+AC17</f>
        <v>0</v>
      </c>
      <c r="AD8" s="10">
        <f>AB8+AC8</f>
        <v>0</v>
      </c>
    </row>
    <row r="9" spans="1:30" s="34" customFormat="1" ht="20.100000000000001" customHeight="1" x14ac:dyDescent="0.25">
      <c r="A9" s="8"/>
      <c r="B9" s="32" t="s">
        <v>8</v>
      </c>
      <c r="C9" s="33" t="s">
        <v>31</v>
      </c>
      <c r="D9" s="9">
        <f>'BESZ-ÁTVÉTEL-KIADÁS'!F8</f>
        <v>103812</v>
      </c>
      <c r="E9" s="9">
        <f>'BESZ-ÁTVÉTEL-KIADÁS'!J8</f>
        <v>26651</v>
      </c>
      <c r="F9" s="9">
        <f>'BESZ-ÁTVÉTEL-KIADÁS'!N8</f>
        <v>22297</v>
      </c>
      <c r="G9" s="9">
        <f>'BESZ-ÁTVÉTEL-KIADÁS'!R8</f>
        <v>0</v>
      </c>
      <c r="H9" s="9">
        <f>'BESZ-ÁTVÉTEL-KIADÁS'!Z8</f>
        <v>0</v>
      </c>
      <c r="I9" s="9">
        <f>'BESZ-ÁTVÉTEL-KIADÁS'!AH8</f>
        <v>0</v>
      </c>
      <c r="J9" s="9">
        <f>'BESZ-ÁTVÉTEL-KIADÁS'!AP8</f>
        <v>0</v>
      </c>
      <c r="K9" s="9">
        <f>'BESZ-ÁTVÉTEL-KIADÁS'!AT8</f>
        <v>0</v>
      </c>
      <c r="L9" s="9">
        <f>'BESZ-ÁTVÉTEL-KIADÁS'!AX8</f>
        <v>0</v>
      </c>
      <c r="M9" s="9">
        <f>'BESZ-ÁTVÉTEL-KIADÁS'!BB8</f>
        <v>260</v>
      </c>
      <c r="N9" s="9">
        <f>'BESZ-ÁTVÉTEL-KIADÁS'!V8</f>
        <v>0</v>
      </c>
      <c r="O9" s="9">
        <f>'BESZ-ÁTVÉTEL-KIADÁS'!AD8</f>
        <v>0</v>
      </c>
      <c r="P9" s="9">
        <f>'BESZ-ÁTVÉTEL-KIADÁS'!AL8</f>
        <v>0</v>
      </c>
      <c r="Q9" s="7">
        <f t="shared" si="0"/>
        <v>153020</v>
      </c>
      <c r="R9" s="8"/>
      <c r="S9" s="8"/>
      <c r="T9" s="9">
        <f t="shared" ref="T9:T21" si="1">R9+S9</f>
        <v>0</v>
      </c>
      <c r="U9" s="70"/>
      <c r="V9" s="9"/>
      <c r="W9" s="9"/>
      <c r="X9" s="9"/>
      <c r="Y9" s="9">
        <f t="shared" ref="Y9:Y21" si="2">W9+X9</f>
        <v>0</v>
      </c>
      <c r="Z9" s="9"/>
      <c r="AA9" s="9"/>
      <c r="AB9" s="8"/>
      <c r="AC9" s="8"/>
      <c r="AD9" s="9">
        <f t="shared" ref="AD9:AD21" si="3">AB9+AC9</f>
        <v>0</v>
      </c>
    </row>
    <row r="10" spans="1:30" s="34" customFormat="1" ht="20.100000000000001" customHeight="1" x14ac:dyDescent="0.25">
      <c r="A10" s="8"/>
      <c r="B10" s="9" t="s">
        <v>9</v>
      </c>
      <c r="C10" s="35" t="s">
        <v>32</v>
      </c>
      <c r="D10" s="7">
        <f>'BESZ-ÁTVÉTEL-KIADÁS'!F9</f>
        <v>89877</v>
      </c>
      <c r="E10" s="7">
        <f>'BESZ-ÁTVÉTEL-KIADÁS'!J9</f>
        <v>22257</v>
      </c>
      <c r="F10" s="7">
        <f>'BESZ-ÁTVÉTEL-KIADÁS'!N9</f>
        <v>21805</v>
      </c>
      <c r="G10" s="7">
        <f>'BESZ-ÁTVÉTEL-KIADÁS'!R9</f>
        <v>0</v>
      </c>
      <c r="H10" s="7">
        <f>'BESZ-ÁTVÉTEL-KIADÁS'!Z9</f>
        <v>18</v>
      </c>
      <c r="I10" s="7">
        <f>'BESZ-ÁTVÉTEL-KIADÁS'!AH9</f>
        <v>0</v>
      </c>
      <c r="J10" s="7">
        <f>'BESZ-ÁTVÉTEL-KIADÁS'!AP9</f>
        <v>0</v>
      </c>
      <c r="K10" s="7">
        <f>'BESZ-ÁTVÉTEL-KIADÁS'!AT9</f>
        <v>0</v>
      </c>
      <c r="L10" s="7">
        <f>'BESZ-ÁTVÉTEL-KIADÁS'!AX9</f>
        <v>0</v>
      </c>
      <c r="M10" s="7">
        <f>'BESZ-ÁTVÉTEL-KIADÁS'!BB9</f>
        <v>224</v>
      </c>
      <c r="N10" s="7">
        <f>'BESZ-ÁTVÉTEL-KIADÁS'!V9</f>
        <v>0</v>
      </c>
      <c r="O10" s="7">
        <f>'BESZ-ÁTVÉTEL-KIADÁS'!AD9</f>
        <v>0</v>
      </c>
      <c r="P10" s="7">
        <f>'BESZ-ÁTVÉTEL-KIADÁS'!AL9</f>
        <v>0</v>
      </c>
      <c r="Q10" s="7">
        <f t="shared" si="0"/>
        <v>134181</v>
      </c>
      <c r="R10" s="4"/>
      <c r="S10" s="4"/>
      <c r="T10" s="9">
        <f t="shared" si="1"/>
        <v>0</v>
      </c>
      <c r="U10" s="86"/>
      <c r="V10" s="9"/>
      <c r="W10" s="4"/>
      <c r="X10" s="4"/>
      <c r="Y10" s="9">
        <f t="shared" si="2"/>
        <v>0</v>
      </c>
      <c r="Z10" s="7"/>
      <c r="AA10" s="9"/>
      <c r="AB10" s="4"/>
      <c r="AC10" s="4"/>
      <c r="AD10" s="9">
        <f t="shared" si="3"/>
        <v>0</v>
      </c>
    </row>
    <row r="11" spans="1:30" s="34" customFormat="1" ht="20.100000000000001" customHeight="1" x14ac:dyDescent="0.25">
      <c r="A11" s="8"/>
      <c r="B11" s="9" t="s">
        <v>11</v>
      </c>
      <c r="C11" s="36" t="s">
        <v>33</v>
      </c>
      <c r="D11" s="9">
        <f>'BESZ-ÁTVÉTEL-KIADÁS'!F10</f>
        <v>126703</v>
      </c>
      <c r="E11" s="9">
        <f>'BESZ-ÁTVÉTEL-KIADÁS'!J10</f>
        <v>31599</v>
      </c>
      <c r="F11" s="9">
        <f>'BESZ-ÁTVÉTEL-KIADÁS'!N10</f>
        <v>31163</v>
      </c>
      <c r="G11" s="9">
        <f>'BESZ-ÁTVÉTEL-KIADÁS'!R10</f>
        <v>0</v>
      </c>
      <c r="H11" s="9">
        <f>'BESZ-ÁTVÉTEL-KIADÁS'!Z10</f>
        <v>0</v>
      </c>
      <c r="I11" s="9">
        <f>'BESZ-ÁTVÉTEL-KIADÁS'!AH10</f>
        <v>0</v>
      </c>
      <c r="J11" s="9">
        <f>'BESZ-ÁTVÉTEL-KIADÁS'!AP10</f>
        <v>0</v>
      </c>
      <c r="K11" s="9">
        <f>'BESZ-ÁTVÉTEL-KIADÁS'!AT10</f>
        <v>0</v>
      </c>
      <c r="L11" s="9">
        <f>'BESZ-ÁTVÉTEL-KIADÁS'!AX10</f>
        <v>0</v>
      </c>
      <c r="M11" s="9">
        <f>'BESZ-ÁTVÉTEL-KIADÁS'!BB10</f>
        <v>141</v>
      </c>
      <c r="N11" s="9">
        <f>'BESZ-ÁTVÉTEL-KIADÁS'!V10</f>
        <v>0</v>
      </c>
      <c r="O11" s="9">
        <f>'BESZ-ÁTVÉTEL-KIADÁS'!AD10</f>
        <v>0</v>
      </c>
      <c r="P11" s="9">
        <f>'BESZ-ÁTVÉTEL-KIADÁS'!AL10</f>
        <v>0</v>
      </c>
      <c r="Q11" s="7">
        <f t="shared" si="0"/>
        <v>189606</v>
      </c>
      <c r="R11" s="8"/>
      <c r="S11" s="8"/>
      <c r="T11" s="9">
        <f t="shared" si="1"/>
        <v>0</v>
      </c>
      <c r="U11" s="70"/>
      <c r="V11" s="9"/>
      <c r="W11" s="9"/>
      <c r="X11" s="9"/>
      <c r="Y11" s="9">
        <f t="shared" si="2"/>
        <v>0</v>
      </c>
      <c r="Z11" s="9"/>
      <c r="AA11" s="9"/>
      <c r="AB11" s="8"/>
      <c r="AC11" s="8"/>
      <c r="AD11" s="9">
        <f t="shared" si="3"/>
        <v>0</v>
      </c>
    </row>
    <row r="12" spans="1:30" s="34" customFormat="1" ht="20.100000000000001" customHeight="1" x14ac:dyDescent="0.25">
      <c r="A12" s="8"/>
      <c r="B12" s="9" t="s">
        <v>12</v>
      </c>
      <c r="C12" s="36" t="s">
        <v>38</v>
      </c>
      <c r="D12" s="9">
        <f>'BESZ-ÁTVÉTEL-KIADÁS'!F11</f>
        <v>124523</v>
      </c>
      <c r="E12" s="9">
        <f>'BESZ-ÁTVÉTEL-KIADÁS'!J11</f>
        <v>30307</v>
      </c>
      <c r="F12" s="9">
        <f>'BESZ-ÁTVÉTEL-KIADÁS'!N11</f>
        <v>25943</v>
      </c>
      <c r="G12" s="9">
        <f>'BESZ-ÁTVÉTEL-KIADÁS'!R11</f>
        <v>0</v>
      </c>
      <c r="H12" s="9">
        <f>'BESZ-ÁTVÉTEL-KIADÁS'!Z11</f>
        <v>291</v>
      </c>
      <c r="I12" s="9">
        <f>'BESZ-ÁTVÉTEL-KIADÁS'!AH11</f>
        <v>0</v>
      </c>
      <c r="J12" s="9">
        <f>'BESZ-ÁTVÉTEL-KIADÁS'!AP11</f>
        <v>0</v>
      </c>
      <c r="K12" s="9">
        <f>'BESZ-ÁTVÉTEL-KIADÁS'!AT11</f>
        <v>0</v>
      </c>
      <c r="L12" s="9">
        <f>'BESZ-ÁTVÉTEL-KIADÁS'!AX11</f>
        <v>929</v>
      </c>
      <c r="M12" s="9">
        <f>'BESZ-ÁTVÉTEL-KIADÁS'!BB11</f>
        <v>699</v>
      </c>
      <c r="N12" s="9">
        <f>'BESZ-ÁTVÉTEL-KIADÁS'!V11</f>
        <v>0</v>
      </c>
      <c r="O12" s="9">
        <f>'BESZ-ÁTVÉTEL-KIADÁS'!AD11</f>
        <v>0</v>
      </c>
      <c r="P12" s="9">
        <f>'BESZ-ÁTVÉTEL-KIADÁS'!AL11</f>
        <v>0</v>
      </c>
      <c r="Q12" s="7">
        <f t="shared" si="0"/>
        <v>182692</v>
      </c>
      <c r="R12" s="8"/>
      <c r="S12" s="8"/>
      <c r="T12" s="9">
        <f t="shared" si="1"/>
        <v>0</v>
      </c>
      <c r="U12" s="70"/>
      <c r="V12" s="9"/>
      <c r="W12" s="9"/>
      <c r="X12" s="9"/>
      <c r="Y12" s="9">
        <f t="shared" si="2"/>
        <v>0</v>
      </c>
      <c r="Z12" s="9"/>
      <c r="AA12" s="9"/>
      <c r="AB12" s="8"/>
      <c r="AC12" s="8"/>
      <c r="AD12" s="9">
        <f t="shared" si="3"/>
        <v>0</v>
      </c>
    </row>
    <row r="13" spans="1:30" s="34" customFormat="1" ht="20.100000000000001" customHeight="1" x14ac:dyDescent="0.25">
      <c r="A13" s="8"/>
      <c r="B13" s="9" t="s">
        <v>10</v>
      </c>
      <c r="C13" s="36" t="s">
        <v>34</v>
      </c>
      <c r="D13" s="9">
        <f>'BESZ-ÁTVÉTEL-KIADÁS'!F12</f>
        <v>99870</v>
      </c>
      <c r="E13" s="9">
        <f>'BESZ-ÁTVÉTEL-KIADÁS'!J12</f>
        <v>24841</v>
      </c>
      <c r="F13" s="9">
        <f>'BESZ-ÁTVÉTEL-KIADÁS'!N12</f>
        <v>16449</v>
      </c>
      <c r="G13" s="9">
        <f>'BESZ-ÁTVÉTEL-KIADÁS'!R12</f>
        <v>0</v>
      </c>
      <c r="H13" s="9">
        <f>'BESZ-ÁTVÉTEL-KIADÁS'!Z12</f>
        <v>1100</v>
      </c>
      <c r="I13" s="9">
        <f>'BESZ-ÁTVÉTEL-KIADÁS'!AH12</f>
        <v>0</v>
      </c>
      <c r="J13" s="9">
        <f>'BESZ-ÁTVÉTEL-KIADÁS'!AP12</f>
        <v>0</v>
      </c>
      <c r="K13" s="9">
        <f>'BESZ-ÁTVÉTEL-KIADÁS'!AT12</f>
        <v>0</v>
      </c>
      <c r="L13" s="9">
        <f>'BESZ-ÁTVÉTEL-KIADÁS'!AX12</f>
        <v>0</v>
      </c>
      <c r="M13" s="9">
        <f>'BESZ-ÁTVÉTEL-KIADÁS'!BB12</f>
        <v>760</v>
      </c>
      <c r="N13" s="9">
        <f>'BESZ-ÁTVÉTEL-KIADÁS'!V12</f>
        <v>0</v>
      </c>
      <c r="O13" s="9">
        <f>'BESZ-ÁTVÉTEL-KIADÁS'!AD12</f>
        <v>0</v>
      </c>
      <c r="P13" s="9">
        <f>'BESZ-ÁTVÉTEL-KIADÁS'!AL12</f>
        <v>0</v>
      </c>
      <c r="Q13" s="7">
        <f t="shared" si="0"/>
        <v>143020</v>
      </c>
      <c r="R13" s="8"/>
      <c r="S13" s="8"/>
      <c r="T13" s="9">
        <f t="shared" si="1"/>
        <v>0</v>
      </c>
      <c r="U13" s="70"/>
      <c r="V13" s="9"/>
      <c r="W13" s="9"/>
      <c r="X13" s="9"/>
      <c r="Y13" s="9">
        <f t="shared" si="2"/>
        <v>0</v>
      </c>
      <c r="Z13" s="9"/>
      <c r="AA13" s="9"/>
      <c r="AB13" s="8"/>
      <c r="AC13" s="8"/>
      <c r="AD13" s="9">
        <f t="shared" si="3"/>
        <v>0</v>
      </c>
    </row>
    <row r="14" spans="1:30" s="34" customFormat="1" ht="20.100000000000001" customHeight="1" x14ac:dyDescent="0.25">
      <c r="A14" s="8"/>
      <c r="B14" s="9" t="s">
        <v>16</v>
      </c>
      <c r="C14" s="36" t="s">
        <v>35</v>
      </c>
      <c r="D14" s="7">
        <f>'BESZ-ÁTVÉTEL-KIADÁS'!F13</f>
        <v>112673</v>
      </c>
      <c r="E14" s="7">
        <f>'BESZ-ÁTVÉTEL-KIADÁS'!J13</f>
        <v>28329</v>
      </c>
      <c r="F14" s="7">
        <f>'BESZ-ÁTVÉTEL-KIADÁS'!N13</f>
        <v>20953</v>
      </c>
      <c r="G14" s="7">
        <f>'BESZ-ÁTVÉTEL-KIADÁS'!R13</f>
        <v>0</v>
      </c>
      <c r="H14" s="7">
        <f>'BESZ-ÁTVÉTEL-KIADÁS'!Z13</f>
        <v>237</v>
      </c>
      <c r="I14" s="7">
        <f>'BESZ-ÁTVÉTEL-KIADÁS'!AH13</f>
        <v>0</v>
      </c>
      <c r="J14" s="7">
        <f>'BESZ-ÁTVÉTEL-KIADÁS'!AP13</f>
        <v>0</v>
      </c>
      <c r="K14" s="7">
        <f>'BESZ-ÁTVÉTEL-KIADÁS'!AT13</f>
        <v>0</v>
      </c>
      <c r="L14" s="7">
        <f>'BESZ-ÁTVÉTEL-KIADÁS'!AX13</f>
        <v>0</v>
      </c>
      <c r="M14" s="7">
        <f>'BESZ-ÁTVÉTEL-KIADÁS'!BB13</f>
        <v>88</v>
      </c>
      <c r="N14" s="7">
        <f>'BESZ-ÁTVÉTEL-KIADÁS'!V13</f>
        <v>0</v>
      </c>
      <c r="O14" s="7">
        <f>'BESZ-ÁTVÉTEL-KIADÁS'!AD13</f>
        <v>0</v>
      </c>
      <c r="P14" s="7">
        <f>'BESZ-ÁTVÉTEL-KIADÁS'!AL13</f>
        <v>0</v>
      </c>
      <c r="Q14" s="7">
        <f t="shared" si="0"/>
        <v>162280</v>
      </c>
      <c r="R14" s="4"/>
      <c r="S14" s="4"/>
      <c r="T14" s="9">
        <f t="shared" si="1"/>
        <v>0</v>
      </c>
      <c r="U14" s="86"/>
      <c r="V14" s="9"/>
      <c r="W14" s="4"/>
      <c r="X14" s="4"/>
      <c r="Y14" s="9">
        <f t="shared" si="2"/>
        <v>0</v>
      </c>
      <c r="Z14" s="7"/>
      <c r="AA14" s="9"/>
      <c r="AB14" s="4"/>
      <c r="AC14" s="4"/>
      <c r="AD14" s="9">
        <f t="shared" si="3"/>
        <v>0</v>
      </c>
    </row>
    <row r="15" spans="1:30" s="34" customFormat="1" ht="20.100000000000001" customHeight="1" x14ac:dyDescent="0.25">
      <c r="A15" s="8"/>
      <c r="B15" s="9" t="s">
        <v>13</v>
      </c>
      <c r="C15" s="36" t="s">
        <v>28</v>
      </c>
      <c r="D15" s="9">
        <f>'BESZ-ÁTVÉTEL-KIADÁS'!F14</f>
        <v>443252</v>
      </c>
      <c r="E15" s="9">
        <f>'BESZ-ÁTVÉTEL-KIADÁS'!J14</f>
        <v>94522</v>
      </c>
      <c r="F15" s="9">
        <f>'BESZ-ÁTVÉTEL-KIADÁS'!N14</f>
        <v>1380511</v>
      </c>
      <c r="G15" s="9">
        <f>'BESZ-ÁTVÉTEL-KIADÁS'!R14</f>
        <v>38623</v>
      </c>
      <c r="H15" s="9">
        <f>'BESZ-ÁTVÉTEL-KIADÁS'!Z14</f>
        <v>3837</v>
      </c>
      <c r="I15" s="9">
        <f>'BESZ-ÁTVÉTEL-KIADÁS'!AH14</f>
        <v>0</v>
      </c>
      <c r="J15" s="9">
        <f>'BESZ-ÁTVÉTEL-KIADÁS'!AP14</f>
        <v>0</v>
      </c>
      <c r="K15" s="9">
        <f>'BESZ-ÁTVÉTEL-KIADÁS'!AT14</f>
        <v>552</v>
      </c>
      <c r="L15" s="9">
        <f>'BESZ-ÁTVÉTEL-KIADÁS'!AX14</f>
        <v>15287</v>
      </c>
      <c r="M15" s="9">
        <f>'BESZ-ÁTVÉTEL-KIADÁS'!BB14</f>
        <v>8187</v>
      </c>
      <c r="N15" s="9">
        <f>'BESZ-ÁTVÉTEL-KIADÁS'!V14</f>
        <v>0</v>
      </c>
      <c r="O15" s="9">
        <f>'BESZ-ÁTVÉTEL-KIADÁS'!AD14</f>
        <v>0</v>
      </c>
      <c r="P15" s="9">
        <f>'BESZ-ÁTVÉTEL-KIADÁS'!AL14</f>
        <v>0</v>
      </c>
      <c r="Q15" s="7">
        <f t="shared" si="0"/>
        <v>1984771</v>
      </c>
      <c r="R15" s="8"/>
      <c r="S15" s="8"/>
      <c r="T15" s="9">
        <f t="shared" si="1"/>
        <v>0</v>
      </c>
      <c r="U15" s="70"/>
      <c r="V15" s="9"/>
      <c r="W15" s="9"/>
      <c r="X15" s="9"/>
      <c r="Y15" s="9">
        <f t="shared" si="2"/>
        <v>0</v>
      </c>
      <c r="Z15" s="9"/>
      <c r="AA15" s="9"/>
      <c r="AB15" s="8"/>
      <c r="AC15" s="8"/>
      <c r="AD15" s="9">
        <f t="shared" si="3"/>
        <v>0</v>
      </c>
    </row>
    <row r="16" spans="1:30" s="34" customFormat="1" ht="20.100000000000001" customHeight="1" x14ac:dyDescent="0.25">
      <c r="A16" s="8"/>
      <c r="B16" s="9" t="s">
        <v>14</v>
      </c>
      <c r="C16" s="37" t="s">
        <v>41</v>
      </c>
      <c r="D16" s="9">
        <f>'BESZ-ÁTVÉTEL-KIADÁS'!F15</f>
        <v>69060</v>
      </c>
      <c r="E16" s="9">
        <f>'BESZ-ÁTVÉTEL-KIADÁS'!J15</f>
        <v>16478</v>
      </c>
      <c r="F16" s="9">
        <f>'BESZ-ÁTVÉTEL-KIADÁS'!N15</f>
        <v>88257</v>
      </c>
      <c r="G16" s="9">
        <f>'BESZ-ÁTVÉTEL-KIADÁS'!R15</f>
        <v>0</v>
      </c>
      <c r="H16" s="9">
        <f>'BESZ-ÁTVÉTEL-KIADÁS'!Z15</f>
        <v>0</v>
      </c>
      <c r="I16" s="9">
        <f>'BESZ-ÁTVÉTEL-KIADÁS'!AH15</f>
        <v>0</v>
      </c>
      <c r="J16" s="9">
        <f>'BESZ-ÁTVÉTEL-KIADÁS'!AP15</f>
        <v>0</v>
      </c>
      <c r="K16" s="9">
        <f>'BESZ-ÁTVÉTEL-KIADÁS'!AT15</f>
        <v>0</v>
      </c>
      <c r="L16" s="9">
        <f>'BESZ-ÁTVÉTEL-KIADÁS'!AX15</f>
        <v>18165</v>
      </c>
      <c r="M16" s="9">
        <f>'BESZ-ÁTVÉTEL-KIADÁS'!BB15</f>
        <v>9723</v>
      </c>
      <c r="N16" s="9">
        <f>'BESZ-ÁTVÉTEL-KIADÁS'!V15</f>
        <v>0</v>
      </c>
      <c r="O16" s="9">
        <f>'BESZ-ÁTVÉTEL-KIADÁS'!AD15</f>
        <v>0</v>
      </c>
      <c r="P16" s="9">
        <f>'BESZ-ÁTVÉTEL-KIADÁS'!AL15</f>
        <v>0</v>
      </c>
      <c r="Q16" s="7">
        <f t="shared" si="0"/>
        <v>201683</v>
      </c>
      <c r="R16" s="8"/>
      <c r="S16" s="8"/>
      <c r="T16" s="9">
        <f t="shared" si="1"/>
        <v>0</v>
      </c>
      <c r="U16" s="70"/>
      <c r="V16" s="9"/>
      <c r="W16" s="9"/>
      <c r="X16" s="9"/>
      <c r="Y16" s="9">
        <f t="shared" si="2"/>
        <v>0</v>
      </c>
      <c r="Z16" s="9"/>
      <c r="AA16" s="9"/>
      <c r="AB16" s="8"/>
      <c r="AC16" s="8"/>
      <c r="AD16" s="9">
        <f t="shared" si="3"/>
        <v>0</v>
      </c>
    </row>
    <row r="17" spans="1:30" s="34" customFormat="1" ht="20.100000000000001" customHeight="1" x14ac:dyDescent="0.25">
      <c r="A17" s="8"/>
      <c r="B17" s="9" t="s">
        <v>15</v>
      </c>
      <c r="C17" s="37" t="s">
        <v>173</v>
      </c>
      <c r="D17" s="9">
        <f>'BESZ-ÁTVÉTEL-KIADÁS'!F16</f>
        <v>0</v>
      </c>
      <c r="E17" s="9">
        <f>'BESZ-ÁTVÉTEL-KIADÁS'!J16</f>
        <v>0</v>
      </c>
      <c r="F17" s="9">
        <f>'BESZ-ÁTVÉTEL-KIADÁS'!N16</f>
        <v>0</v>
      </c>
      <c r="G17" s="9">
        <f>'BESZ-ÁTVÉTEL-KIADÁS'!R16</f>
        <v>0</v>
      </c>
      <c r="H17" s="9">
        <f>'BESZ-ÁTVÉTEL-KIADÁS'!Z16</f>
        <v>0</v>
      </c>
      <c r="I17" s="9">
        <f>'BESZ-ÁTVÉTEL-KIADÁS'!AH16</f>
        <v>0</v>
      </c>
      <c r="J17" s="9">
        <f>'BESZ-ÁTVÉTEL-KIADÁS'!AP16</f>
        <v>0</v>
      </c>
      <c r="K17" s="9">
        <f>'BESZ-ÁTVÉTEL-KIADÁS'!AT16</f>
        <v>0</v>
      </c>
      <c r="L17" s="9">
        <f>'BESZ-ÁTVÉTEL-KIADÁS'!AX16</f>
        <v>0</v>
      </c>
      <c r="M17" s="9">
        <f>'BESZ-ÁTVÉTEL-KIADÁS'!BB16</f>
        <v>0</v>
      </c>
      <c r="N17" s="9">
        <f>'BESZ-ÁTVÉTEL-KIADÁS'!V16</f>
        <v>0</v>
      </c>
      <c r="O17" s="9">
        <f>'BESZ-ÁTVÉTEL-KIADÁS'!AD16</f>
        <v>0</v>
      </c>
      <c r="P17" s="9">
        <f>'BESZ-ÁTVÉTEL-KIADÁS'!AL16</f>
        <v>0</v>
      </c>
      <c r="Q17" s="7">
        <f t="shared" si="0"/>
        <v>0</v>
      </c>
      <c r="R17" s="8"/>
      <c r="S17" s="8"/>
      <c r="T17" s="9">
        <f t="shared" si="1"/>
        <v>0</v>
      </c>
      <c r="U17" s="70"/>
      <c r="V17" s="9"/>
      <c r="W17" s="9"/>
      <c r="X17" s="9"/>
      <c r="Y17" s="9">
        <f t="shared" si="2"/>
        <v>0</v>
      </c>
      <c r="Z17" s="9"/>
      <c r="AA17" s="9"/>
      <c r="AB17" s="8"/>
      <c r="AC17" s="8"/>
      <c r="AD17" s="9">
        <f t="shared" si="3"/>
        <v>0</v>
      </c>
    </row>
    <row r="18" spans="1:30" s="29" customFormat="1" ht="20.100000000000001" customHeight="1" x14ac:dyDescent="0.25">
      <c r="A18" s="10" t="s">
        <v>11</v>
      </c>
      <c r="B18" s="30"/>
      <c r="C18" s="31" t="s">
        <v>37</v>
      </c>
      <c r="D18" s="10">
        <f>'BESZ-ÁTVÉTEL-KIADÁS'!F17</f>
        <v>91766</v>
      </c>
      <c r="E18" s="10">
        <f>'BESZ-ÁTVÉTEL-KIADÁS'!J17</f>
        <v>22139</v>
      </c>
      <c r="F18" s="10">
        <f>'BESZ-ÁTVÉTEL-KIADÁS'!N17</f>
        <v>173598</v>
      </c>
      <c r="G18" s="10">
        <f>'BESZ-ÁTVÉTEL-KIADÁS'!R17</f>
        <v>1309</v>
      </c>
      <c r="H18" s="10">
        <f>'BESZ-ÁTVÉTEL-KIADÁS'!Z17</f>
        <v>0</v>
      </c>
      <c r="I18" s="10">
        <f>'BESZ-ÁTVÉTEL-KIADÁS'!AH17</f>
        <v>0</v>
      </c>
      <c r="J18" s="10">
        <f>'BESZ-ÁTVÉTEL-KIADÁS'!AP17</f>
        <v>0</v>
      </c>
      <c r="K18" s="10">
        <f>'BESZ-ÁTVÉTEL-KIADÁS'!AT17</f>
        <v>0</v>
      </c>
      <c r="L18" s="10">
        <f>'BESZ-ÁTVÉTEL-KIADÁS'!AX17</f>
        <v>445</v>
      </c>
      <c r="M18" s="10">
        <f>'BESZ-ÁTVÉTEL-KIADÁS'!BB17</f>
        <v>21493</v>
      </c>
      <c r="N18" s="10">
        <f>'BESZ-ÁTVÉTEL-KIADÁS'!V17</f>
        <v>0</v>
      </c>
      <c r="O18" s="10">
        <f>'BESZ-ÁTVÉTEL-KIADÁS'!AD17</f>
        <v>0</v>
      </c>
      <c r="P18" s="10">
        <f>'BESZ-ÁTVÉTEL-KIADÁS'!AL17</f>
        <v>0</v>
      </c>
      <c r="Q18" s="6">
        <f t="shared" si="0"/>
        <v>310750</v>
      </c>
      <c r="R18" s="30"/>
      <c r="S18" s="30"/>
      <c r="T18" s="10">
        <f t="shared" si="1"/>
        <v>0</v>
      </c>
      <c r="U18" s="69"/>
      <c r="V18" s="10"/>
      <c r="W18" s="10"/>
      <c r="X18" s="10"/>
      <c r="Y18" s="10">
        <f t="shared" si="2"/>
        <v>0</v>
      </c>
      <c r="Z18" s="10"/>
      <c r="AA18" s="10"/>
      <c r="AB18" s="30"/>
      <c r="AC18" s="30"/>
      <c r="AD18" s="10">
        <f t="shared" si="3"/>
        <v>0</v>
      </c>
    </row>
    <row r="19" spans="1:30" s="29" customFormat="1" ht="20.100000000000001" customHeight="1" x14ac:dyDescent="0.25">
      <c r="A19" s="10" t="s">
        <v>12</v>
      </c>
      <c r="B19" s="30"/>
      <c r="C19" s="38" t="s">
        <v>166</v>
      </c>
      <c r="D19" s="10">
        <f>'BESZ-ÁTVÉTEL-KIADÁS'!F18</f>
        <v>660545</v>
      </c>
      <c r="E19" s="10">
        <f>'BESZ-ÁTVÉTEL-KIADÁS'!J18</f>
        <v>163131</v>
      </c>
      <c r="F19" s="10">
        <f>'BESZ-ÁTVÉTEL-KIADÁS'!N18</f>
        <v>190550</v>
      </c>
      <c r="G19" s="10">
        <f>'BESZ-ÁTVÉTEL-KIADÁS'!R18</f>
        <v>60</v>
      </c>
      <c r="H19" s="10">
        <f>'BESZ-ÁTVÉTEL-KIADÁS'!Z18</f>
        <v>3910</v>
      </c>
      <c r="I19" s="10">
        <f>'BESZ-ÁTVÉTEL-KIADÁS'!AH18</f>
        <v>0</v>
      </c>
      <c r="J19" s="10">
        <f>'BESZ-ÁTVÉTEL-KIADÁS'!AP18</f>
        <v>635194</v>
      </c>
      <c r="K19" s="10">
        <f>'BESZ-ÁTVÉTEL-KIADÁS'!AT18</f>
        <v>0</v>
      </c>
      <c r="L19" s="10">
        <f>'BESZ-ÁTVÉTEL-KIADÁS'!AX18</f>
        <v>2531</v>
      </c>
      <c r="M19" s="10">
        <f>'BESZ-ÁTVÉTEL-KIADÁS'!BB18</f>
        <v>8567</v>
      </c>
      <c r="N19" s="10">
        <f>'BESZ-ÁTVÉTEL-KIADÁS'!V18</f>
        <v>0</v>
      </c>
      <c r="O19" s="10">
        <f>'BESZ-ÁTVÉTEL-KIADÁS'!AD18</f>
        <v>0</v>
      </c>
      <c r="P19" s="6">
        <f>'BESZ-ÁTVÉTEL-KIADÁS'!AL18</f>
        <v>0</v>
      </c>
      <c r="Q19" s="10">
        <f t="shared" si="0"/>
        <v>1664488</v>
      </c>
      <c r="R19" s="88"/>
      <c r="S19" s="30"/>
      <c r="T19" s="10">
        <f t="shared" si="1"/>
        <v>0</v>
      </c>
      <c r="U19" s="69"/>
      <c r="V19" s="10"/>
      <c r="W19" s="10"/>
      <c r="X19" s="10"/>
      <c r="Y19" s="10">
        <f t="shared" si="2"/>
        <v>0</v>
      </c>
      <c r="Z19" s="10"/>
      <c r="AA19" s="10"/>
      <c r="AB19" s="30"/>
      <c r="AC19" s="30"/>
      <c r="AD19" s="10">
        <f t="shared" si="3"/>
        <v>0</v>
      </c>
    </row>
    <row r="20" spans="1:30" s="29" customFormat="1" ht="20.100000000000001" customHeight="1" x14ac:dyDescent="0.25">
      <c r="A20" s="10" t="s">
        <v>10</v>
      </c>
      <c r="B20" s="10"/>
      <c r="C20" s="30" t="s">
        <v>174</v>
      </c>
      <c r="D20" s="10">
        <f>'BESZ-ÁTVÉTEL-KIADÁS'!F19</f>
        <v>106292</v>
      </c>
      <c r="E20" s="10">
        <f>'BESZ-ÁTVÉTEL-KIADÁS'!J19</f>
        <v>24238</v>
      </c>
      <c r="F20" s="10">
        <f>'BESZ-ÁTVÉTEL-KIADÁS'!N19</f>
        <v>82940</v>
      </c>
      <c r="G20" s="10">
        <f>'BESZ-ÁTVÉTEL-KIADÁS'!R19</f>
        <v>21604</v>
      </c>
      <c r="H20" s="10">
        <f>'BESZ-ÁTVÉTEL-KIADÁS'!Z19</f>
        <v>0</v>
      </c>
      <c r="I20" s="10">
        <f>'BESZ-ÁTVÉTEL-KIADÁS'!AH19</f>
        <v>658</v>
      </c>
      <c r="J20" s="10">
        <f>'BESZ-ÁTVÉTEL-KIADÁS'!AP19</f>
        <v>0</v>
      </c>
      <c r="K20" s="10">
        <f>'BESZ-ÁTVÉTEL-KIADÁS'!AT19</f>
        <v>0</v>
      </c>
      <c r="L20" s="10">
        <f>'BESZ-ÁTVÉTEL-KIADÁS'!AX19</f>
        <v>0</v>
      </c>
      <c r="M20" s="10">
        <f>'BESZ-ÁTVÉTEL-KIADÁS'!BB19</f>
        <v>2212</v>
      </c>
      <c r="N20" s="10">
        <f>'BESZ-ÁTVÉTEL-KIADÁS'!V19</f>
        <v>0</v>
      </c>
      <c r="O20" s="10">
        <f>'BESZ-ÁTVÉTEL-KIADÁS'!AD19</f>
        <v>0</v>
      </c>
      <c r="P20" s="10">
        <f>'BESZ-ÁTVÉTEL-KIADÁS'!AL19</f>
        <v>0</v>
      </c>
      <c r="Q20" s="10">
        <f t="shared" si="0"/>
        <v>237944</v>
      </c>
      <c r="R20" s="30"/>
      <c r="S20" s="30"/>
      <c r="T20" s="10">
        <f t="shared" si="1"/>
        <v>0</v>
      </c>
      <c r="U20" s="69"/>
      <c r="V20" s="10"/>
      <c r="W20" s="10"/>
      <c r="X20" s="10"/>
      <c r="Y20" s="10">
        <f t="shared" si="2"/>
        <v>0</v>
      </c>
      <c r="Z20" s="10"/>
      <c r="AA20" s="10"/>
      <c r="AB20" s="30"/>
      <c r="AC20" s="30"/>
      <c r="AD20" s="10">
        <f t="shared" si="3"/>
        <v>0</v>
      </c>
    </row>
    <row r="21" spans="1:30" s="29" customFormat="1" ht="20.100000000000001" customHeight="1" x14ac:dyDescent="0.25">
      <c r="A21" s="10" t="s">
        <v>16</v>
      </c>
      <c r="B21" s="10"/>
      <c r="C21" s="31" t="s">
        <v>175</v>
      </c>
      <c r="D21" s="10">
        <f>'BESZ-ÁTVÉTEL-KIADÁS'!F20</f>
        <v>97401</v>
      </c>
      <c r="E21" s="10">
        <f>'BESZ-ÁTVÉTEL-KIADÁS'!J20</f>
        <v>24474</v>
      </c>
      <c r="F21" s="10">
        <f>'BESZ-ÁTVÉTEL-KIADÁS'!N20</f>
        <v>114963</v>
      </c>
      <c r="G21" s="10">
        <f>'BESZ-ÁTVÉTEL-KIADÁS'!R20</f>
        <v>35064</v>
      </c>
      <c r="H21" s="10">
        <f>'BESZ-ÁTVÉTEL-KIADÁS'!Z20</f>
        <v>0</v>
      </c>
      <c r="I21" s="10">
        <f>'BESZ-ÁTVÉTEL-KIADÁS'!AH20</f>
        <v>0</v>
      </c>
      <c r="J21" s="10">
        <f>'BESZ-ÁTVÉTEL-KIADÁS'!AP20</f>
        <v>0</v>
      </c>
      <c r="K21" s="10">
        <f>'BESZ-ÁTVÉTEL-KIADÁS'!AT20</f>
        <v>0</v>
      </c>
      <c r="L21" s="10">
        <f>'BESZ-ÁTVÉTEL-KIADÁS'!AX20</f>
        <v>0</v>
      </c>
      <c r="M21" s="10">
        <f>'BESZ-ÁTVÉTEL-KIADÁS'!BB20</f>
        <v>13539</v>
      </c>
      <c r="N21" s="10">
        <f>'BESZ-ÁTVÉTEL-KIADÁS'!V20</f>
        <v>0</v>
      </c>
      <c r="O21" s="10">
        <f>'BESZ-ÁTVÉTEL-KIADÁS'!AD20</f>
        <v>0</v>
      </c>
      <c r="P21" s="10">
        <f>'BESZ-ÁTVÉTEL-KIADÁS'!AL20</f>
        <v>0</v>
      </c>
      <c r="Q21" s="6">
        <f t="shared" si="0"/>
        <v>285441</v>
      </c>
      <c r="R21" s="30"/>
      <c r="S21" s="30"/>
      <c r="T21" s="10">
        <f t="shared" si="1"/>
        <v>0</v>
      </c>
      <c r="U21" s="69"/>
      <c r="V21" s="10"/>
      <c r="W21" s="10"/>
      <c r="X21" s="10"/>
      <c r="Y21" s="10">
        <f t="shared" si="2"/>
        <v>0</v>
      </c>
      <c r="Z21" s="10"/>
      <c r="AA21" s="10"/>
      <c r="AB21" s="30"/>
      <c r="AC21" s="30"/>
      <c r="AD21" s="10">
        <f t="shared" si="3"/>
        <v>0</v>
      </c>
    </row>
    <row r="22" spans="1:30" s="29" customFormat="1" ht="20.100000000000001" customHeight="1" x14ac:dyDescent="0.25">
      <c r="A22" s="39"/>
      <c r="B22" s="39"/>
      <c r="C22" s="40" t="s">
        <v>27</v>
      </c>
      <c r="D22" s="11">
        <f>D7+D8+D18+D19+D20+D21</f>
        <v>2356622</v>
      </c>
      <c r="E22" s="11">
        <f t="shared" ref="E22:AD22" si="4">E7+E8+E18+E19+E20+E21</f>
        <v>547815</v>
      </c>
      <c r="F22" s="11">
        <f t="shared" si="4"/>
        <v>2948580</v>
      </c>
      <c r="G22" s="11">
        <f t="shared" si="4"/>
        <v>96660</v>
      </c>
      <c r="H22" s="11">
        <f t="shared" si="4"/>
        <v>9393</v>
      </c>
      <c r="I22" s="11">
        <f t="shared" si="4"/>
        <v>658</v>
      </c>
      <c r="J22" s="11">
        <f t="shared" si="4"/>
        <v>635194</v>
      </c>
      <c r="K22" s="11">
        <f t="shared" si="4"/>
        <v>552</v>
      </c>
      <c r="L22" s="11">
        <f t="shared" si="4"/>
        <v>50247</v>
      </c>
      <c r="M22" s="11">
        <f t="shared" si="4"/>
        <v>77782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6723503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</sheetData>
  <protectedRanges>
    <protectedRange sqref="D11:P13 AB11:AC13 D15:P21 R11:S13 A22:C22 A1:AD6 U11:U13 D8:P9 R15:S21 Z8 U9 AB15:AC21 U15:U21 R8:S9 U8:X8 AB8:AC9" name="Tartomány1"/>
    <protectedRange sqref="A7:C21" name="Tartomány1_2"/>
  </protectedRanges>
  <mergeCells count="6">
    <mergeCell ref="R1:V1"/>
    <mergeCell ref="R2:V2"/>
    <mergeCell ref="W1:AA1"/>
    <mergeCell ref="W2:AA2"/>
    <mergeCell ref="AB2:AD2"/>
    <mergeCell ref="AB1:AD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2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5" manualBreakCount="5">
    <brk id="7" max="21" man="1"/>
    <brk id="11" max="21" man="1"/>
    <brk id="15" max="21" man="1"/>
    <brk id="22" max="21" man="1"/>
    <brk id="30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3"/>
  <sheetViews>
    <sheetView view="pageBreakPreview" zoomScale="64" zoomScaleSheetLayoutView="64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9" width="43.7109375" style="20" customWidth="1"/>
    <col min="10" max="10" width="45.5703125" style="20" customWidth="1"/>
    <col min="11" max="11" width="46.7109375" style="20" customWidth="1"/>
    <col min="12" max="15" width="43.7109375" style="20" customWidth="1"/>
    <col min="16" max="16384" width="9.140625" style="20"/>
  </cols>
  <sheetData>
    <row r="1" spans="1:15" ht="20.100000000000001" customHeight="1" x14ac:dyDescent="0.25">
      <c r="A1" s="13" t="s">
        <v>4</v>
      </c>
      <c r="B1" s="13"/>
      <c r="C1" s="14" t="s">
        <v>4</v>
      </c>
      <c r="D1" s="50" t="s">
        <v>134</v>
      </c>
      <c r="E1" s="71" t="s">
        <v>136</v>
      </c>
      <c r="F1" s="17" t="s">
        <v>138</v>
      </c>
      <c r="G1" s="18" t="s">
        <v>140</v>
      </c>
      <c r="H1" s="72" t="s">
        <v>141</v>
      </c>
      <c r="I1" s="73" t="s">
        <v>143</v>
      </c>
      <c r="J1" s="74" t="s">
        <v>144</v>
      </c>
      <c r="K1" s="16" t="s">
        <v>145</v>
      </c>
      <c r="L1" s="15" t="s">
        <v>146</v>
      </c>
      <c r="M1" s="19" t="s">
        <v>147</v>
      </c>
      <c r="N1" s="75" t="s">
        <v>148</v>
      </c>
      <c r="O1" s="15" t="s">
        <v>149</v>
      </c>
    </row>
    <row r="2" spans="1:15" ht="20.100000000000001" customHeight="1" x14ac:dyDescent="0.25">
      <c r="A2" s="21" t="s">
        <v>5</v>
      </c>
      <c r="B2" s="21" t="s">
        <v>0</v>
      </c>
      <c r="C2" s="3" t="s">
        <v>90</v>
      </c>
      <c r="D2" s="62" t="s">
        <v>135</v>
      </c>
      <c r="E2" s="22" t="s">
        <v>137</v>
      </c>
      <c r="F2" s="22" t="s">
        <v>139</v>
      </c>
      <c r="G2" s="22" t="s">
        <v>156</v>
      </c>
      <c r="H2" s="22" t="s">
        <v>157</v>
      </c>
      <c r="I2" s="22" t="s">
        <v>158</v>
      </c>
      <c r="J2" s="22" t="s">
        <v>159</v>
      </c>
      <c r="K2" s="22" t="s">
        <v>160</v>
      </c>
      <c r="L2" s="22" t="s">
        <v>161</v>
      </c>
      <c r="M2" s="22" t="s">
        <v>163</v>
      </c>
      <c r="N2" s="22" t="s">
        <v>162</v>
      </c>
      <c r="O2" s="22" t="s">
        <v>150</v>
      </c>
    </row>
    <row r="3" spans="1:15" ht="20.100000000000001" customHeight="1" x14ac:dyDescent="0.25">
      <c r="A3" s="21" t="s">
        <v>3</v>
      </c>
      <c r="B3" s="21" t="s">
        <v>1</v>
      </c>
      <c r="C3" s="3" t="s">
        <v>91</v>
      </c>
      <c r="D3" s="25" t="s">
        <v>93</v>
      </c>
      <c r="E3" s="25" t="s">
        <v>93</v>
      </c>
      <c r="F3" s="25" t="s">
        <v>93</v>
      </c>
      <c r="G3" s="25" t="s">
        <v>93</v>
      </c>
      <c r="H3" s="25" t="s">
        <v>93</v>
      </c>
      <c r="I3" s="25" t="s">
        <v>93</v>
      </c>
      <c r="J3" s="25" t="s">
        <v>93</v>
      </c>
      <c r="K3" s="25" t="s">
        <v>93</v>
      </c>
      <c r="L3" s="25"/>
      <c r="M3" s="25"/>
      <c r="N3" s="25"/>
      <c r="O3" s="25"/>
    </row>
    <row r="4" spans="1:15" ht="20.100000000000001" customHeight="1" x14ac:dyDescent="0.25">
      <c r="A4" s="21" t="s">
        <v>4</v>
      </c>
      <c r="B4" s="21"/>
      <c r="C4" s="26"/>
      <c r="D4" s="25"/>
      <c r="E4" s="63" t="s">
        <v>171</v>
      </c>
      <c r="F4" s="63" t="s">
        <v>104</v>
      </c>
      <c r="G4" s="63" t="s">
        <v>101</v>
      </c>
      <c r="H4" s="25"/>
      <c r="I4" s="63" t="s">
        <v>171</v>
      </c>
      <c r="J4" s="63" t="s">
        <v>104</v>
      </c>
      <c r="K4" s="63" t="s">
        <v>101</v>
      </c>
      <c r="L4" s="63" t="s">
        <v>104</v>
      </c>
      <c r="M4" s="25"/>
      <c r="N4" s="25"/>
      <c r="O4" s="25"/>
    </row>
    <row r="5" spans="1:15" ht="20.100000000000001" customHeight="1" x14ac:dyDescent="0.25">
      <c r="A5" s="21"/>
      <c r="B5" s="21"/>
      <c r="C5" s="26"/>
      <c r="D5" s="6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9.5" customHeight="1" x14ac:dyDescent="0.25">
      <c r="A6" s="64"/>
      <c r="B6" s="64"/>
      <c r="C6" s="6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9" customFormat="1" ht="20.100000000000001" customHeight="1" x14ac:dyDescent="0.25">
      <c r="A7" s="10" t="s">
        <v>8</v>
      </c>
      <c r="B7" s="10"/>
      <c r="C7" s="27" t="s">
        <v>6</v>
      </c>
      <c r="D7" s="6">
        <f>'BESZ-ÁTVÉTEL-BEVÉTEL'!F6</f>
        <v>232296</v>
      </c>
      <c r="E7" s="6">
        <f>'BESZ-ÁTVÉTEL-BEVÉTEL'!AH6</f>
        <v>242689</v>
      </c>
      <c r="F7" s="6">
        <f>'BESZ-ÁTVÉTEL-BEVÉTEL'!BF6</f>
        <v>3374</v>
      </c>
      <c r="G7" s="6">
        <f>'BESZ-ÁTVÉTEL-BEVÉTEL'!J6</f>
        <v>0</v>
      </c>
      <c r="H7" s="6">
        <f>'BESZ-ÁTVÉTEL-BEVÉTEL'!N6</f>
        <v>161</v>
      </c>
      <c r="I7" s="6">
        <f>'BESZ-ÁTVÉTEL-BEVÉTEL'!AT6</f>
        <v>0</v>
      </c>
      <c r="J7" s="6">
        <f>'BESZ-ÁTVÉTEL-BEVÉTEL'!BJ6</f>
        <v>0</v>
      </c>
      <c r="K7" s="6">
        <f>'BESZ-ÁTVÉTEL-BEVÉTEL'!R6</f>
        <v>0</v>
      </c>
      <c r="L7" s="6">
        <f>'BESZ-ÁTVÉTEL-BEVÉTEL'!AD6</f>
        <v>641992</v>
      </c>
      <c r="M7" s="6">
        <f>SUM(D7:L7)</f>
        <v>1120512</v>
      </c>
      <c r="N7" s="6">
        <f>'BESZ-ÁTVÉTEL-BEVÉTEL'!BV6</f>
        <v>16855</v>
      </c>
      <c r="O7" s="6">
        <f>SUM(M7:N7)</f>
        <v>1137367</v>
      </c>
    </row>
    <row r="8" spans="1:15" s="29" customFormat="1" ht="20.100000000000001" customHeight="1" x14ac:dyDescent="0.25">
      <c r="A8" s="10" t="s">
        <v>9</v>
      </c>
      <c r="B8" s="30"/>
      <c r="C8" s="31" t="s">
        <v>26</v>
      </c>
      <c r="D8" s="10">
        <f>'BESZ-ÁTVÉTEL-BEVÉTEL'!F7</f>
        <v>492251</v>
      </c>
      <c r="E8" s="10">
        <f>'BESZ-ÁTVÉTEL-BEVÉTEL'!AH7</f>
        <v>246689</v>
      </c>
      <c r="F8" s="10">
        <f>'BESZ-ÁTVÉTEL-BEVÉTEL'!BF7</f>
        <v>2144</v>
      </c>
      <c r="G8" s="10">
        <f>'BESZ-ÁTVÉTEL-BEVÉTEL'!J7</f>
        <v>14850</v>
      </c>
      <c r="H8" s="10">
        <f>'BESZ-ÁTVÉTEL-BEVÉTEL'!N7</f>
        <v>0</v>
      </c>
      <c r="I8" s="10">
        <f>'BESZ-ÁTVÉTEL-BEVÉTEL'!AT7</f>
        <v>2659</v>
      </c>
      <c r="J8" s="10">
        <f>'BESZ-ÁTVÉTEL-BEVÉTEL'!BJ7</f>
        <v>0</v>
      </c>
      <c r="K8" s="10">
        <f>'BESZ-ÁTVÉTEL-BEVÉTEL'!R7</f>
        <v>11265</v>
      </c>
      <c r="L8" s="10">
        <f>'BESZ-ÁTVÉTEL-BEVÉTEL'!AD7</f>
        <v>2330321</v>
      </c>
      <c r="M8" s="6">
        <f t="shared" ref="M8:M21" si="0">SUM(D8:L8)</f>
        <v>3100179</v>
      </c>
      <c r="N8" s="10">
        <f>'BESZ-ÁTVÉTEL-BEVÉTEL'!BV7</f>
        <v>134338</v>
      </c>
      <c r="O8" s="6">
        <f t="shared" ref="O8:O21" si="1">SUM(M8:N8)</f>
        <v>3234517</v>
      </c>
    </row>
    <row r="9" spans="1:15" s="34" customFormat="1" ht="20.100000000000001" customHeight="1" x14ac:dyDescent="0.25">
      <c r="A9" s="8"/>
      <c r="B9" s="32" t="s">
        <v>8</v>
      </c>
      <c r="C9" s="33" t="s">
        <v>31</v>
      </c>
      <c r="D9" s="9">
        <f>'BESZ-ÁTVÉTEL-BEVÉTEL'!F8</f>
        <v>2720</v>
      </c>
      <c r="E9" s="9">
        <f>'BESZ-ÁTVÉTEL-BEVÉTEL'!AH8</f>
        <v>981</v>
      </c>
      <c r="F9" s="9">
        <f>'BESZ-ÁTVÉTEL-BEVÉTEL'!BF8</f>
        <v>713</v>
      </c>
      <c r="G9" s="9">
        <f>'BESZ-ÁTVÉTEL-BEVÉTEL'!J8</f>
        <v>0</v>
      </c>
      <c r="H9" s="9">
        <f>'BESZ-ÁTVÉTEL-BEVÉTEL'!N8</f>
        <v>0</v>
      </c>
      <c r="I9" s="9">
        <f>'BESZ-ÁTVÉTEL-BEVÉTEL'!AT8</f>
        <v>0</v>
      </c>
      <c r="J9" s="9">
        <f>'BESZ-ÁTVÉTEL-BEVÉTEL'!BJ8</f>
        <v>0</v>
      </c>
      <c r="K9" s="9">
        <f>'BESZ-ÁTVÉTEL-BEVÉTEL'!R8</f>
        <v>0</v>
      </c>
      <c r="L9" s="9">
        <f>'BESZ-ÁTVÉTEL-BEVÉTEL'!AD8</f>
        <v>148703</v>
      </c>
      <c r="M9" s="7">
        <f t="shared" si="0"/>
        <v>153117</v>
      </c>
      <c r="N9" s="9">
        <f>'BESZ-ÁTVÉTEL-BEVÉTEL'!BV8</f>
        <v>136</v>
      </c>
      <c r="O9" s="7">
        <f t="shared" si="1"/>
        <v>153253</v>
      </c>
    </row>
    <row r="10" spans="1:15" s="34" customFormat="1" ht="20.100000000000001" customHeight="1" x14ac:dyDescent="0.25">
      <c r="A10" s="8"/>
      <c r="B10" s="9" t="s">
        <v>9</v>
      </c>
      <c r="C10" s="35" t="s">
        <v>32</v>
      </c>
      <c r="D10" s="7">
        <f>'BESZ-ÁTVÉTEL-BEVÉTEL'!F9</f>
        <v>835</v>
      </c>
      <c r="E10" s="7">
        <f>'BESZ-ÁTVÉTEL-BEVÉTEL'!AH9</f>
        <v>799</v>
      </c>
      <c r="F10" s="7">
        <f>'BESZ-ÁTVÉTEL-BEVÉTEL'!BF9</f>
        <v>0</v>
      </c>
      <c r="G10" s="7">
        <f>'BESZ-ÁTVÉTEL-BEVÉTEL'!J9</f>
        <v>0</v>
      </c>
      <c r="H10" s="7">
        <f>'BESZ-ÁTVÉTEL-BEVÉTEL'!N9</f>
        <v>0</v>
      </c>
      <c r="I10" s="7">
        <f>'BESZ-ÁTVÉTEL-BEVÉTEL'!AT9</f>
        <v>0</v>
      </c>
      <c r="J10" s="7">
        <f>'BESZ-ÁTVÉTEL-BEVÉTEL'!BJ9</f>
        <v>0</v>
      </c>
      <c r="K10" s="7">
        <f>'BESZ-ÁTVÉTEL-BEVÉTEL'!R9</f>
        <v>0</v>
      </c>
      <c r="L10" s="7">
        <f>'BESZ-ÁTVÉTEL-BEVÉTEL'!AD9</f>
        <v>132678</v>
      </c>
      <c r="M10" s="7">
        <f t="shared" si="0"/>
        <v>134312</v>
      </c>
      <c r="N10" s="7">
        <f>'BESZ-ÁTVÉTEL-BEVÉTEL'!BV9</f>
        <v>18</v>
      </c>
      <c r="O10" s="7">
        <f t="shared" si="1"/>
        <v>134330</v>
      </c>
    </row>
    <row r="11" spans="1:15" s="34" customFormat="1" ht="20.100000000000001" customHeight="1" x14ac:dyDescent="0.25">
      <c r="A11" s="8"/>
      <c r="B11" s="9" t="s">
        <v>11</v>
      </c>
      <c r="C11" s="36" t="s">
        <v>33</v>
      </c>
      <c r="D11" s="9">
        <f>'BESZ-ÁTVÉTEL-BEVÉTEL'!F10</f>
        <v>1264</v>
      </c>
      <c r="E11" s="9">
        <f>'BESZ-ÁTVÉTEL-BEVÉTEL'!AH10</f>
        <v>2565</v>
      </c>
      <c r="F11" s="9">
        <f>'BESZ-ÁTVÉTEL-BEVÉTEL'!BF10</f>
        <v>284</v>
      </c>
      <c r="G11" s="9">
        <f>'BESZ-ÁTVÉTEL-BEVÉTEL'!J10</f>
        <v>0</v>
      </c>
      <c r="H11" s="9">
        <f>'BESZ-ÁTVÉTEL-BEVÉTEL'!N10</f>
        <v>0</v>
      </c>
      <c r="I11" s="9">
        <f>'BESZ-ÁTVÉTEL-BEVÉTEL'!AT10</f>
        <v>0</v>
      </c>
      <c r="J11" s="9">
        <f>'BESZ-ÁTVÉTEL-BEVÉTEL'!BJ10</f>
        <v>0</v>
      </c>
      <c r="K11" s="9">
        <f>'BESZ-ÁTVÉTEL-BEVÉTEL'!R10</f>
        <v>0</v>
      </c>
      <c r="L11" s="9">
        <f>'BESZ-ÁTVÉTEL-BEVÉTEL'!AD10</f>
        <v>185653</v>
      </c>
      <c r="M11" s="7">
        <f t="shared" si="0"/>
        <v>189766</v>
      </c>
      <c r="N11" s="9">
        <f>'BESZ-ÁTVÉTEL-BEVÉTEL'!BV10</f>
        <v>1065</v>
      </c>
      <c r="O11" s="7">
        <f t="shared" si="1"/>
        <v>190831</v>
      </c>
    </row>
    <row r="12" spans="1:15" s="34" customFormat="1" ht="20.100000000000001" customHeight="1" x14ac:dyDescent="0.25">
      <c r="A12" s="8"/>
      <c r="B12" s="9" t="s">
        <v>12</v>
      </c>
      <c r="C12" s="36" t="s">
        <v>38</v>
      </c>
      <c r="D12" s="9">
        <f>'BESZ-ÁTVÉTEL-BEVÉTEL'!F11</f>
        <v>890</v>
      </c>
      <c r="E12" s="9">
        <f>'BESZ-ÁTVÉTEL-BEVÉTEL'!AH11</f>
        <v>11956</v>
      </c>
      <c r="F12" s="9">
        <f>'BESZ-ÁTVÉTEL-BEVÉTEL'!BF11</f>
        <v>0</v>
      </c>
      <c r="G12" s="9">
        <f>'BESZ-ÁTVÉTEL-BEVÉTEL'!J11</f>
        <v>0</v>
      </c>
      <c r="H12" s="9">
        <f>'BESZ-ÁTVÉTEL-BEVÉTEL'!N11</f>
        <v>0</v>
      </c>
      <c r="I12" s="9">
        <f>'BESZ-ÁTVÉTEL-BEVÉTEL'!AT11</f>
        <v>631</v>
      </c>
      <c r="J12" s="9">
        <f>'BESZ-ÁTVÉTEL-BEVÉTEL'!BJ11</f>
        <v>0</v>
      </c>
      <c r="K12" s="9">
        <f>'BESZ-ÁTVÉTEL-BEVÉTEL'!R11</f>
        <v>0</v>
      </c>
      <c r="L12" s="9">
        <f>'BESZ-ÁTVÉTEL-BEVÉTEL'!AD11</f>
        <v>170629</v>
      </c>
      <c r="M12" s="7">
        <f t="shared" si="0"/>
        <v>184106</v>
      </c>
      <c r="N12" s="9">
        <f>'BESZ-ÁTVÉTEL-BEVÉTEL'!BV11</f>
        <v>570</v>
      </c>
      <c r="O12" s="7">
        <f t="shared" si="1"/>
        <v>184676</v>
      </c>
    </row>
    <row r="13" spans="1:15" s="34" customFormat="1" ht="20.100000000000001" customHeight="1" x14ac:dyDescent="0.25">
      <c r="A13" s="8"/>
      <c r="B13" s="9" t="s">
        <v>10</v>
      </c>
      <c r="C13" s="36" t="s">
        <v>34</v>
      </c>
      <c r="D13" s="9">
        <f>'BESZ-ÁTVÉTEL-BEVÉTEL'!F12</f>
        <v>847</v>
      </c>
      <c r="E13" s="9">
        <f>'BESZ-ÁTVÉTEL-BEVÉTEL'!AH12</f>
        <v>1980</v>
      </c>
      <c r="F13" s="9">
        <f>'BESZ-ÁTVÉTEL-BEVÉTEL'!BF12</f>
        <v>0</v>
      </c>
      <c r="G13" s="9">
        <f>'BESZ-ÁTVÉTEL-BEVÉTEL'!J12</f>
        <v>0</v>
      </c>
      <c r="H13" s="9">
        <f>'BESZ-ÁTVÉTEL-BEVÉTEL'!N12</f>
        <v>0</v>
      </c>
      <c r="I13" s="9">
        <f>'BESZ-ÁTVÉTEL-BEVÉTEL'!AT12</f>
        <v>0</v>
      </c>
      <c r="J13" s="9">
        <f>'BESZ-ÁTVÉTEL-BEVÉTEL'!BJ12</f>
        <v>0</v>
      </c>
      <c r="K13" s="9">
        <f>'BESZ-ÁTVÉTEL-BEVÉTEL'!R12</f>
        <v>0</v>
      </c>
      <c r="L13" s="9">
        <f>'BESZ-ÁTVÉTEL-BEVÉTEL'!AD12</f>
        <v>139452</v>
      </c>
      <c r="M13" s="7">
        <f t="shared" si="0"/>
        <v>142279</v>
      </c>
      <c r="N13" s="9">
        <f>'BESZ-ÁTVÉTEL-BEVÉTEL'!BV12</f>
        <v>1465</v>
      </c>
      <c r="O13" s="7">
        <f t="shared" si="1"/>
        <v>143744</v>
      </c>
    </row>
    <row r="14" spans="1:15" s="34" customFormat="1" ht="20.100000000000001" customHeight="1" x14ac:dyDescent="0.25">
      <c r="A14" s="8"/>
      <c r="B14" s="9" t="s">
        <v>16</v>
      </c>
      <c r="C14" s="36" t="s">
        <v>35</v>
      </c>
      <c r="D14" s="7">
        <f>'BESZ-ÁTVÉTEL-BEVÉTEL'!F13</f>
        <v>1815</v>
      </c>
      <c r="E14" s="7">
        <f>'BESZ-ÁTVÉTEL-BEVÉTEL'!AH13</f>
        <v>1259</v>
      </c>
      <c r="F14" s="7">
        <f>'BESZ-ÁTVÉTEL-BEVÉTEL'!BF13</f>
        <v>0</v>
      </c>
      <c r="G14" s="7">
        <f>'BESZ-ÁTVÉTEL-BEVÉTEL'!J13</f>
        <v>0</v>
      </c>
      <c r="H14" s="7">
        <f>'BESZ-ÁTVÉTEL-BEVÉTEL'!N13</f>
        <v>0</v>
      </c>
      <c r="I14" s="7">
        <f>'BESZ-ÁTVÉTEL-BEVÉTEL'!AT13</f>
        <v>0</v>
      </c>
      <c r="J14" s="7">
        <f>'BESZ-ÁTVÉTEL-BEVÉTEL'!BJ13</f>
        <v>0</v>
      </c>
      <c r="K14" s="7">
        <f>'BESZ-ÁTVÉTEL-BEVÉTEL'!R13</f>
        <v>0</v>
      </c>
      <c r="L14" s="7">
        <f>'BESZ-ÁTVÉTEL-BEVÉTEL'!AD13</f>
        <v>159415</v>
      </c>
      <c r="M14" s="7">
        <f t="shared" si="0"/>
        <v>162489</v>
      </c>
      <c r="N14" s="7">
        <f>'BESZ-ÁTVÉTEL-BEVÉTEL'!BV13</f>
        <v>316</v>
      </c>
      <c r="O14" s="7">
        <f t="shared" si="1"/>
        <v>162805</v>
      </c>
    </row>
    <row r="15" spans="1:15" s="34" customFormat="1" ht="20.100000000000001" customHeight="1" x14ac:dyDescent="0.25">
      <c r="A15" s="8"/>
      <c r="B15" s="9" t="s">
        <v>13</v>
      </c>
      <c r="C15" s="36" t="s">
        <v>28</v>
      </c>
      <c r="D15" s="9">
        <f>'BESZ-ÁTVÉTEL-BEVÉTEL'!F14</f>
        <v>464847</v>
      </c>
      <c r="E15" s="9">
        <f>'BESZ-ÁTVÉTEL-BEVÉTEL'!AH14</f>
        <v>225072</v>
      </c>
      <c r="F15" s="9">
        <f>'BESZ-ÁTVÉTEL-BEVÉTEL'!BF14</f>
        <v>0</v>
      </c>
      <c r="G15" s="9">
        <f>'BESZ-ÁTVÉTEL-BEVÉTEL'!J14</f>
        <v>500</v>
      </c>
      <c r="H15" s="9">
        <f>'BESZ-ÁTVÉTEL-BEVÉTEL'!N14</f>
        <v>0</v>
      </c>
      <c r="I15" s="9">
        <f>'BESZ-ÁTVÉTEL-BEVÉTEL'!AT14</f>
        <v>2028</v>
      </c>
      <c r="J15" s="9">
        <f>'BESZ-ÁTVÉTEL-BEVÉTEL'!BJ14</f>
        <v>0</v>
      </c>
      <c r="K15" s="9">
        <f>'BESZ-ÁTVÉTEL-BEVÉTEL'!R14</f>
        <v>0</v>
      </c>
      <c r="L15" s="9">
        <f>'BESZ-ÁTVÉTEL-BEVÉTEL'!AD14</f>
        <v>1250147</v>
      </c>
      <c r="M15" s="7">
        <f t="shared" si="0"/>
        <v>1942594</v>
      </c>
      <c r="N15" s="9">
        <f>'BESZ-ÁTVÉTEL-BEVÉTEL'!BV14</f>
        <v>103002</v>
      </c>
      <c r="O15" s="7">
        <f t="shared" si="1"/>
        <v>2045596</v>
      </c>
    </row>
    <row r="16" spans="1:15" s="34" customFormat="1" ht="20.100000000000001" customHeight="1" x14ac:dyDescent="0.25">
      <c r="A16" s="8"/>
      <c r="B16" s="9" t="s">
        <v>14</v>
      </c>
      <c r="C16" s="37" t="s">
        <v>41</v>
      </c>
      <c r="D16" s="9">
        <f>'BESZ-ÁTVÉTEL-BEVÉTEL'!F15</f>
        <v>19033</v>
      </c>
      <c r="E16" s="9">
        <f>'BESZ-ÁTVÉTEL-BEVÉTEL'!AH15</f>
        <v>2077</v>
      </c>
      <c r="F16" s="9">
        <f>'BESZ-ÁTVÉTEL-BEVÉTEL'!BF15</f>
        <v>1147</v>
      </c>
      <c r="G16" s="9">
        <f>'BESZ-ÁTVÉTEL-BEVÉTEL'!J15</f>
        <v>14350</v>
      </c>
      <c r="H16" s="9">
        <f>'BESZ-ÁTVÉTEL-BEVÉTEL'!N15</f>
        <v>0</v>
      </c>
      <c r="I16" s="9">
        <f>'BESZ-ÁTVÉTEL-BEVÉTEL'!AT15</f>
        <v>0</v>
      </c>
      <c r="J16" s="9">
        <f>'BESZ-ÁTVÉTEL-BEVÉTEL'!BJ15</f>
        <v>0</v>
      </c>
      <c r="K16" s="9">
        <f>'BESZ-ÁTVÉTEL-BEVÉTEL'!R15</f>
        <v>11265</v>
      </c>
      <c r="L16" s="9">
        <f>'BESZ-ÁTVÉTEL-BEVÉTEL'!AD15</f>
        <v>143644</v>
      </c>
      <c r="M16" s="7">
        <f t="shared" si="0"/>
        <v>191516</v>
      </c>
      <c r="N16" s="9">
        <f>'BESZ-ÁTVÉTEL-BEVÉTEL'!BV15</f>
        <v>27766</v>
      </c>
      <c r="O16" s="7">
        <f t="shared" si="1"/>
        <v>219282</v>
      </c>
    </row>
    <row r="17" spans="1:15" s="34" customFormat="1" ht="20.100000000000001" customHeight="1" x14ac:dyDescent="0.25">
      <c r="A17" s="8"/>
      <c r="B17" s="9" t="s">
        <v>15</v>
      </c>
      <c r="C17" s="37" t="s">
        <v>173</v>
      </c>
      <c r="D17" s="9">
        <f>'BESZ-ÁTVÉTEL-BEVÉTEL'!F16</f>
        <v>0</v>
      </c>
      <c r="E17" s="9">
        <f>'BESZ-ÁTVÉTEL-BEVÉTEL'!AH16</f>
        <v>0</v>
      </c>
      <c r="F17" s="9">
        <f>'BESZ-ÁTVÉTEL-BEVÉTEL'!BF16</f>
        <v>0</v>
      </c>
      <c r="G17" s="9">
        <f>'BESZ-ÁTVÉTEL-BEVÉTEL'!J16</f>
        <v>0</v>
      </c>
      <c r="H17" s="9">
        <f>'BESZ-ÁTVÉTEL-BEVÉTEL'!N16</f>
        <v>0</v>
      </c>
      <c r="I17" s="9">
        <f>'BESZ-ÁTVÉTEL-BEVÉTEL'!AT16</f>
        <v>0</v>
      </c>
      <c r="J17" s="9">
        <f>'BESZ-ÁTVÉTEL-BEVÉTEL'!BJ16</f>
        <v>0</v>
      </c>
      <c r="K17" s="9">
        <f>'BESZ-ÁTVÉTEL-BEVÉTEL'!R16</f>
        <v>0</v>
      </c>
      <c r="L17" s="9">
        <f>'BESZ-ÁTVÉTEL-BEVÉTEL'!AD16</f>
        <v>0</v>
      </c>
      <c r="M17" s="7">
        <f t="shared" si="0"/>
        <v>0</v>
      </c>
      <c r="N17" s="9">
        <f>'BESZ-ÁTVÉTEL-BEVÉTEL'!BV16</f>
        <v>0</v>
      </c>
      <c r="O17" s="7">
        <f t="shared" si="1"/>
        <v>0</v>
      </c>
    </row>
    <row r="18" spans="1:15" s="29" customFormat="1" ht="20.100000000000001" customHeight="1" x14ac:dyDescent="0.25">
      <c r="A18" s="10" t="s">
        <v>11</v>
      </c>
      <c r="B18" s="30"/>
      <c r="C18" s="31" t="s">
        <v>37</v>
      </c>
      <c r="D18" s="10">
        <f>'BESZ-ÁTVÉTEL-BEVÉTEL'!F17</f>
        <v>47911</v>
      </c>
      <c r="E18" s="10">
        <f>'BESZ-ÁTVÉTEL-BEVÉTEL'!AH17</f>
        <v>26965</v>
      </c>
      <c r="F18" s="10">
        <f>'BESZ-ÁTVÉTEL-BEVÉTEL'!BF17</f>
        <v>3159</v>
      </c>
      <c r="G18" s="10">
        <f>'BESZ-ÁTVÉTEL-BEVÉTEL'!J17</f>
        <v>1000</v>
      </c>
      <c r="H18" s="10">
        <f>'BESZ-ÁTVÉTEL-BEVÉTEL'!N17</f>
        <v>4293</v>
      </c>
      <c r="I18" s="10">
        <f>'BESZ-ÁTVÉTEL-BEVÉTEL'!AT17</f>
        <v>3900</v>
      </c>
      <c r="J18" s="10">
        <f>'BESZ-ÁTVÉTEL-BEVÉTEL'!BJ17</f>
        <v>0</v>
      </c>
      <c r="K18" s="10">
        <f>'BESZ-ÁTVÉTEL-BEVÉTEL'!R17</f>
        <v>0</v>
      </c>
      <c r="L18" s="10">
        <f>'BESZ-ÁTVÉTEL-BEVÉTEL'!AD17</f>
        <v>227580</v>
      </c>
      <c r="M18" s="6">
        <f t="shared" si="0"/>
        <v>314808</v>
      </c>
      <c r="N18" s="10">
        <f>'BESZ-ÁTVÉTEL-BEVÉTEL'!BV17</f>
        <v>4491</v>
      </c>
      <c r="O18" s="6">
        <f t="shared" si="1"/>
        <v>319299</v>
      </c>
    </row>
    <row r="19" spans="1:15" s="29" customFormat="1" ht="20.100000000000001" customHeight="1" x14ac:dyDescent="0.25">
      <c r="A19" s="10" t="s">
        <v>12</v>
      </c>
      <c r="B19" s="30"/>
      <c r="C19" s="38" t="s">
        <v>166</v>
      </c>
      <c r="D19" s="10">
        <f>'BESZ-ÁTVÉTEL-BEVÉTEL'!F18</f>
        <v>30526</v>
      </c>
      <c r="E19" s="10">
        <f>'BESZ-ÁTVÉTEL-BEVÉTEL'!AH18</f>
        <v>6626</v>
      </c>
      <c r="F19" s="10">
        <f>'BESZ-ÁTVÉTEL-BEVÉTEL'!BF18</f>
        <v>0</v>
      </c>
      <c r="G19" s="10">
        <f>'BESZ-ÁTVÉTEL-BEVÉTEL'!J18</f>
        <v>1732</v>
      </c>
      <c r="H19" s="10">
        <f>'BESZ-ÁTVÉTEL-BEVÉTEL'!N18</f>
        <v>600</v>
      </c>
      <c r="I19" s="10">
        <f>'BESZ-ÁTVÉTEL-BEVÉTEL'!AT18</f>
        <v>0</v>
      </c>
      <c r="J19" s="10">
        <f>'BESZ-ÁTVÉTEL-BEVÉTEL'!BJ18</f>
        <v>0</v>
      </c>
      <c r="K19" s="10">
        <f>'BESZ-ÁTVÉTEL-BEVÉTEL'!R18</f>
        <v>0</v>
      </c>
      <c r="L19" s="10">
        <f>'BESZ-ÁTVÉTEL-BEVÉTEL'!AD18</f>
        <v>1628478</v>
      </c>
      <c r="M19" s="6">
        <f t="shared" si="0"/>
        <v>1667962</v>
      </c>
      <c r="N19" s="10">
        <f>'BESZ-ÁTVÉTEL-BEVÉTEL'!BV18</f>
        <v>8667</v>
      </c>
      <c r="O19" s="6">
        <f t="shared" si="1"/>
        <v>1676629</v>
      </c>
    </row>
    <row r="20" spans="1:15" s="29" customFormat="1" ht="20.100000000000001" customHeight="1" x14ac:dyDescent="0.25">
      <c r="A20" s="10" t="s">
        <v>10</v>
      </c>
      <c r="B20" s="10"/>
      <c r="C20" s="30" t="s">
        <v>174</v>
      </c>
      <c r="D20" s="10">
        <f>'BESZ-ÁTVÉTEL-BEVÉTEL'!F19</f>
        <v>53076</v>
      </c>
      <c r="E20" s="10">
        <f>'BESZ-ÁTVÉTEL-BEVÉTEL'!AH19</f>
        <v>43667</v>
      </c>
      <c r="F20" s="10">
        <f>'BESZ-ÁTVÉTEL-BEVÉTEL'!BF19</f>
        <v>1540</v>
      </c>
      <c r="G20" s="10">
        <f>'BESZ-ÁTVÉTEL-BEVÉTEL'!J19</f>
        <v>0</v>
      </c>
      <c r="H20" s="10">
        <f>'BESZ-ÁTVÉTEL-BEVÉTEL'!N19</f>
        <v>0</v>
      </c>
      <c r="I20" s="10">
        <f>'BESZ-ÁTVÉTEL-BEVÉTEL'!AT19</f>
        <v>0</v>
      </c>
      <c r="J20" s="10">
        <f>'BESZ-ÁTVÉTEL-BEVÉTEL'!BJ19</f>
        <v>0</v>
      </c>
      <c r="K20" s="10">
        <f>'BESZ-ÁTVÉTEL-BEVÉTEL'!R19</f>
        <v>0</v>
      </c>
      <c r="L20" s="10">
        <f>'BESZ-ÁTVÉTEL-BEVÉTEL'!AD19</f>
        <v>134689</v>
      </c>
      <c r="M20" s="6">
        <f t="shared" si="0"/>
        <v>232972</v>
      </c>
      <c r="N20" s="10">
        <f>'BESZ-ÁTVÉTEL-BEVÉTEL'!BV19</f>
        <v>0</v>
      </c>
      <c r="O20" s="6">
        <f t="shared" si="1"/>
        <v>232972</v>
      </c>
    </row>
    <row r="21" spans="1:15" s="29" customFormat="1" ht="20.100000000000001" customHeight="1" x14ac:dyDescent="0.25">
      <c r="A21" s="10" t="s">
        <v>16</v>
      </c>
      <c r="B21" s="10"/>
      <c r="C21" s="31" t="s">
        <v>175</v>
      </c>
      <c r="D21" s="10">
        <f>'BESZ-ÁTVÉTEL-BEVÉTEL'!F20</f>
        <v>17492</v>
      </c>
      <c r="E21" s="10">
        <f>'BESZ-ÁTVÉTEL-BEVÉTEL'!AH20</f>
        <v>18345</v>
      </c>
      <c r="F21" s="10">
        <f>'BESZ-ÁTVÉTEL-BEVÉTEL'!BF20</f>
        <v>0</v>
      </c>
      <c r="G21" s="10">
        <f>'BESZ-ÁTVÉTEL-BEVÉTEL'!J20</f>
        <v>0</v>
      </c>
      <c r="H21" s="10">
        <f>'BESZ-ÁTVÉTEL-BEVÉTEL'!N20</f>
        <v>0</v>
      </c>
      <c r="I21" s="10">
        <f>'BESZ-ÁTVÉTEL-BEVÉTEL'!AT20</f>
        <v>0</v>
      </c>
      <c r="J21" s="10">
        <f>'BESZ-ÁTVÉTEL-BEVÉTEL'!BJ20</f>
        <v>0</v>
      </c>
      <c r="K21" s="10">
        <f>'BESZ-ÁTVÉTEL-BEVÉTEL'!R20</f>
        <v>0</v>
      </c>
      <c r="L21" s="10">
        <f>'BESZ-ÁTVÉTEL-BEVÉTEL'!AD20</f>
        <v>243921</v>
      </c>
      <c r="M21" s="6">
        <f t="shared" si="0"/>
        <v>279758</v>
      </c>
      <c r="N21" s="10">
        <f>'BESZ-ÁTVÉTEL-BEVÉTEL'!BV20</f>
        <v>0</v>
      </c>
      <c r="O21" s="6">
        <f t="shared" si="1"/>
        <v>279758</v>
      </c>
    </row>
    <row r="22" spans="1:15" s="29" customFormat="1" ht="20.100000000000001" customHeight="1" x14ac:dyDescent="0.25">
      <c r="A22" s="39"/>
      <c r="B22" s="39"/>
      <c r="C22" s="40" t="s">
        <v>27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0.10000000000000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protectedRanges>
    <protectedRange sqref="D11:L13 M4:O4 C4:D4 H4 C1:O3 A1:B6 A22:C22 C5:O6 D8:L9 N15:N21 N11:N13 N8:N9 D15:L21" name="Tartomány1"/>
    <protectedRange sqref="E4 G4 I4 K4" name="Tartomány1_1"/>
    <protectedRange sqref="F4 J4 L4" name="Tartomány1_2"/>
    <protectedRange sqref="A7:C21" name="Tartomány1_2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0" pageOrder="overThenDown" orientation="landscape" blackAndWhite="1" horizontalDpi="4294967293" verticalDpi="300" r:id="rId1"/>
  <headerFooter alignWithMargins="0">
    <oddHeader>&amp;C&amp;"Times New Roman CE,Normál"&amp;P/&amp;N
Költségvetési szervek  bevétel&amp;R&amp;"Times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3" manualBreakCount="3">
    <brk id="7" max="21" man="1"/>
    <brk id="11" max="21" man="1"/>
    <brk id="15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O22"/>
  <sheetViews>
    <sheetView view="pageBreakPreview" zoomScale="66" zoomScaleNormal="75" zoomScaleSheetLayoutView="66" workbookViewId="0">
      <pane xSplit="3" ySplit="6" topLeftCell="E7" activePane="bottomRight" state="frozen"/>
      <selection pane="topRight" activeCell="D1" sqref="D1"/>
      <selection pane="bottomLeft" activeCell="A6" sqref="A6"/>
      <selection pane="bottomRight" activeCell="N19" sqref="N19"/>
    </sheetView>
  </sheetViews>
  <sheetFormatPr defaultRowHeight="12.75" x14ac:dyDescent="0.2"/>
  <cols>
    <col min="1" max="2" width="4.28515625" customWidth="1"/>
    <col min="3" max="3" width="60.140625" bestFit="1" customWidth="1"/>
    <col min="4" max="4" width="13.42578125" customWidth="1"/>
    <col min="5" max="5" width="13" customWidth="1"/>
    <col min="6" max="6" width="11" customWidth="1"/>
    <col min="7" max="7" width="12.42578125" customWidth="1"/>
    <col min="8" max="8" width="14.5703125" customWidth="1"/>
    <col min="9" max="9" width="12.28515625" customWidth="1"/>
    <col min="10" max="10" width="10.42578125" customWidth="1"/>
    <col min="11" max="11" width="12.5703125" customWidth="1"/>
    <col min="12" max="12" width="13.140625" customWidth="1"/>
    <col min="13" max="13" width="11.7109375" customWidth="1"/>
    <col min="14" max="14" width="10.85546875" customWidth="1"/>
    <col min="15" max="15" width="12.85546875" customWidth="1"/>
  </cols>
  <sheetData>
    <row r="1" spans="1:15" s="20" customFormat="1" ht="20.100000000000001" customHeight="1" x14ac:dyDescent="0.25">
      <c r="A1" s="23" t="s">
        <v>4</v>
      </c>
      <c r="B1" s="23"/>
      <c r="C1" s="23" t="s">
        <v>4</v>
      </c>
      <c r="D1" s="132" t="s">
        <v>178</v>
      </c>
      <c r="E1" s="133"/>
      <c r="F1" s="133"/>
      <c r="G1" s="134"/>
      <c r="H1" s="138" t="s">
        <v>39</v>
      </c>
      <c r="I1" s="133"/>
      <c r="J1" s="133"/>
      <c r="K1" s="134"/>
      <c r="L1" s="132" t="s">
        <v>179</v>
      </c>
      <c r="M1" s="133"/>
      <c r="N1" s="133"/>
      <c r="O1" s="134"/>
    </row>
    <row r="2" spans="1:15" s="20" customFormat="1" ht="20.100000000000001" customHeight="1" x14ac:dyDescent="0.25">
      <c r="A2" s="25" t="s">
        <v>5</v>
      </c>
      <c r="B2" s="25" t="s">
        <v>0</v>
      </c>
      <c r="C2" s="25" t="s">
        <v>18</v>
      </c>
      <c r="D2" s="135"/>
      <c r="E2" s="136"/>
      <c r="F2" s="136"/>
      <c r="G2" s="137"/>
      <c r="H2" s="135"/>
      <c r="I2" s="136"/>
      <c r="J2" s="136"/>
      <c r="K2" s="137"/>
      <c r="L2" s="135"/>
      <c r="M2" s="136"/>
      <c r="N2" s="136"/>
      <c r="O2" s="137"/>
    </row>
    <row r="3" spans="1:15" s="20" customFormat="1" ht="20.100000000000001" customHeight="1" x14ac:dyDescent="0.25">
      <c r="A3" s="25" t="s">
        <v>3</v>
      </c>
      <c r="B3" s="25" t="s">
        <v>1</v>
      </c>
      <c r="C3" s="80" t="s">
        <v>29</v>
      </c>
      <c r="D3" s="23" t="s">
        <v>180</v>
      </c>
      <c r="E3" s="23" t="s">
        <v>25</v>
      </c>
      <c r="F3" s="23" t="s">
        <v>42</v>
      </c>
      <c r="G3" s="23" t="s">
        <v>42</v>
      </c>
      <c r="H3" s="23" t="s">
        <v>7</v>
      </c>
      <c r="I3" s="23" t="s">
        <v>25</v>
      </c>
      <c r="J3" s="23" t="s">
        <v>42</v>
      </c>
      <c r="K3" s="23" t="s">
        <v>42</v>
      </c>
      <c r="L3" s="23" t="s">
        <v>180</v>
      </c>
      <c r="M3" s="23" t="s">
        <v>25</v>
      </c>
      <c r="N3" s="23" t="s">
        <v>42</v>
      </c>
      <c r="O3" s="23" t="s">
        <v>42</v>
      </c>
    </row>
    <row r="4" spans="1:15" s="20" customFormat="1" ht="20.100000000000001" customHeight="1" x14ac:dyDescent="0.25">
      <c r="A4" s="25" t="s">
        <v>4</v>
      </c>
      <c r="B4" s="25"/>
      <c r="C4" s="81" t="s">
        <v>30</v>
      </c>
      <c r="D4" s="25" t="s">
        <v>17</v>
      </c>
      <c r="E4" s="25" t="s">
        <v>17</v>
      </c>
      <c r="F4" s="25"/>
      <c r="G4" s="25" t="s">
        <v>43</v>
      </c>
      <c r="H4" s="25" t="s">
        <v>17</v>
      </c>
      <c r="I4" s="25" t="s">
        <v>17</v>
      </c>
      <c r="J4" s="25"/>
      <c r="K4" s="25" t="s">
        <v>43</v>
      </c>
      <c r="L4" s="25" t="s">
        <v>17</v>
      </c>
      <c r="M4" s="25" t="s">
        <v>17</v>
      </c>
      <c r="N4" s="25"/>
      <c r="O4" s="25" t="s">
        <v>43</v>
      </c>
    </row>
    <row r="5" spans="1:15" s="20" customFormat="1" ht="20.10000000000000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0" customFormat="1" ht="20.100000000000001" customHeight="1" x14ac:dyDescent="0.25">
      <c r="A6" s="64" t="s">
        <v>2</v>
      </c>
      <c r="B6" s="64" t="s">
        <v>19</v>
      </c>
      <c r="C6" s="64" t="s">
        <v>20</v>
      </c>
      <c r="D6" s="139" t="s">
        <v>45</v>
      </c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s="29" customFormat="1" ht="20.100000000000001" customHeight="1" x14ac:dyDescent="0.25">
      <c r="A7" s="10" t="s">
        <v>8</v>
      </c>
      <c r="B7" s="10"/>
      <c r="C7" s="27" t="s">
        <v>6</v>
      </c>
      <c r="D7" s="10">
        <f>'[1]besz.ö.-létszám'!D7</f>
        <v>31</v>
      </c>
      <c r="E7" s="10">
        <f>'[2]besz.ö.-létszám'!E7</f>
        <v>265</v>
      </c>
      <c r="F7" s="10">
        <f>J7+N7</f>
        <v>251</v>
      </c>
      <c r="G7" s="78">
        <f>F7/E7*100</f>
        <v>94.716981132075475</v>
      </c>
      <c r="H7" s="10">
        <f>'[1]besz.ö.-létszám'!H7</f>
        <v>31</v>
      </c>
      <c r="I7" s="10">
        <f>'[2]besz.ö.-létszám'!I7</f>
        <v>31</v>
      </c>
      <c r="J7" s="30">
        <v>31</v>
      </c>
      <c r="K7" s="78">
        <f>J7/I7*100</f>
        <v>100</v>
      </c>
      <c r="L7" s="10">
        <f>'[1]besz.ö.-létszám'!L7</f>
        <v>0</v>
      </c>
      <c r="M7" s="10">
        <f>'[2]besz.ö.-létszám'!M7</f>
        <v>234</v>
      </c>
      <c r="N7" s="30">
        <v>220</v>
      </c>
      <c r="O7" s="78">
        <f>N7/M7*100</f>
        <v>94.01709401709401</v>
      </c>
    </row>
    <row r="8" spans="1:15" s="29" customFormat="1" ht="20.100000000000001" customHeight="1" x14ac:dyDescent="0.25">
      <c r="A8" s="10" t="s">
        <v>9</v>
      </c>
      <c r="B8" s="30"/>
      <c r="C8" s="31" t="s">
        <v>26</v>
      </c>
      <c r="D8" s="10">
        <f>'[1]besz.ö.-létszám'!D8</f>
        <v>735</v>
      </c>
      <c r="E8" s="10">
        <f>'[2]besz.ö.-létszám'!E8</f>
        <v>638</v>
      </c>
      <c r="F8" s="10">
        <f t="shared" ref="F8:F21" si="0">J8+N8</f>
        <v>638</v>
      </c>
      <c r="G8" s="78">
        <f t="shared" ref="G8:G22" si="1">F8/E8*100</f>
        <v>100</v>
      </c>
      <c r="H8" s="10">
        <f>'[1]besz.ö.-létszám'!H8</f>
        <v>735</v>
      </c>
      <c r="I8" s="10">
        <f>'[2]besz.ö.-létszám'!I8</f>
        <v>598</v>
      </c>
      <c r="J8" s="10">
        <f>J9+J10+J11+J12+J13+J14+J15+J16+J17</f>
        <v>598</v>
      </c>
      <c r="K8" s="78">
        <f t="shared" ref="K8:K22" si="2">J8/I8*100</f>
        <v>100</v>
      </c>
      <c r="L8" s="10">
        <f>'[1]besz.ö.-létszám'!L8</f>
        <v>0</v>
      </c>
      <c r="M8" s="10">
        <f>'[2]besz.ö.-létszám'!M8</f>
        <v>40</v>
      </c>
      <c r="N8" s="10">
        <f>N9+N10+N11+N12+N13+N14+N15+N16+N17</f>
        <v>40</v>
      </c>
      <c r="O8" s="78">
        <f t="shared" ref="O8:O22" si="3">N8/M8*100</f>
        <v>100</v>
      </c>
    </row>
    <row r="9" spans="1:15" s="34" customFormat="1" ht="20.100000000000001" customHeight="1" x14ac:dyDescent="0.25">
      <c r="A9" s="8"/>
      <c r="B9" s="32" t="s">
        <v>8</v>
      </c>
      <c r="C9" s="33" t="s">
        <v>31</v>
      </c>
      <c r="D9" s="9">
        <f>'[1]besz.ö.-létszám'!D9</f>
        <v>50</v>
      </c>
      <c r="E9" s="9">
        <f>'[2]besz.ö.-létszám'!E9</f>
        <v>57</v>
      </c>
      <c r="F9" s="9">
        <f t="shared" si="0"/>
        <v>57</v>
      </c>
      <c r="G9" s="79">
        <f t="shared" si="1"/>
        <v>100</v>
      </c>
      <c r="H9" s="9">
        <f>'[1]besz.ö.-létszám'!H9</f>
        <v>50</v>
      </c>
      <c r="I9" s="9">
        <f>'[2]besz.ö.-létszám'!I9</f>
        <v>55</v>
      </c>
      <c r="J9" s="8">
        <v>55</v>
      </c>
      <c r="K9" s="79">
        <f t="shared" si="2"/>
        <v>100</v>
      </c>
      <c r="L9" s="9">
        <f>'[1]besz.ö.-létszám'!L9</f>
        <v>0</v>
      </c>
      <c r="M9" s="9">
        <f>'[2]besz.ö.-létszám'!M9</f>
        <v>2</v>
      </c>
      <c r="N9" s="8">
        <v>2</v>
      </c>
      <c r="O9" s="79">
        <f t="shared" si="3"/>
        <v>100</v>
      </c>
    </row>
    <row r="10" spans="1:15" s="34" customFormat="1" ht="20.100000000000001" customHeight="1" x14ac:dyDescent="0.25">
      <c r="A10" s="8"/>
      <c r="B10" s="9" t="s">
        <v>9</v>
      </c>
      <c r="C10" s="35" t="s">
        <v>32</v>
      </c>
      <c r="D10" s="9">
        <f>'[1]besz.ö.-létszám'!D10</f>
        <v>42</v>
      </c>
      <c r="E10" s="9">
        <f>'[2]besz.ö.-létszám'!E10</f>
        <v>47</v>
      </c>
      <c r="F10" s="9">
        <f t="shared" si="0"/>
        <v>47</v>
      </c>
      <c r="G10" s="79">
        <f t="shared" si="1"/>
        <v>100</v>
      </c>
      <c r="H10" s="9">
        <f>'[1]besz.ö.-létszám'!H10</f>
        <v>42</v>
      </c>
      <c r="I10" s="9">
        <f>'[2]besz.ö.-létszám'!I10</f>
        <v>46</v>
      </c>
      <c r="J10" s="8">
        <v>46</v>
      </c>
      <c r="K10" s="79">
        <f t="shared" si="2"/>
        <v>100</v>
      </c>
      <c r="L10" s="9">
        <f>'[1]besz.ö.-létszám'!L10</f>
        <v>0</v>
      </c>
      <c r="M10" s="9">
        <f>'[2]besz.ö.-létszám'!M10</f>
        <v>1</v>
      </c>
      <c r="N10" s="8">
        <v>1</v>
      </c>
      <c r="O10" s="79">
        <f t="shared" si="3"/>
        <v>100</v>
      </c>
    </row>
    <row r="11" spans="1:15" s="34" customFormat="1" ht="20.100000000000001" customHeight="1" x14ac:dyDescent="0.25">
      <c r="A11" s="8"/>
      <c r="B11" s="9" t="s">
        <v>11</v>
      </c>
      <c r="C11" s="36" t="s">
        <v>33</v>
      </c>
      <c r="D11" s="9">
        <f>'[1]besz.ö.-létszám'!D11</f>
        <v>58</v>
      </c>
      <c r="E11" s="9">
        <f>'[2]besz.ö.-létszám'!E11</f>
        <v>67</v>
      </c>
      <c r="F11" s="9">
        <f t="shared" si="0"/>
        <v>67</v>
      </c>
      <c r="G11" s="79">
        <f t="shared" si="1"/>
        <v>100</v>
      </c>
      <c r="H11" s="9">
        <f>'[1]besz.ö.-létszám'!H11</f>
        <v>58</v>
      </c>
      <c r="I11" s="9">
        <f>'[2]besz.ö.-létszám'!I11</f>
        <v>64</v>
      </c>
      <c r="J11" s="8">
        <v>64</v>
      </c>
      <c r="K11" s="79">
        <f t="shared" si="2"/>
        <v>100</v>
      </c>
      <c r="L11" s="9">
        <f>'[1]besz.ö.-létszám'!L11</f>
        <v>0</v>
      </c>
      <c r="M11" s="9">
        <f>'[2]besz.ö.-létszám'!M11</f>
        <v>3</v>
      </c>
      <c r="N11" s="8">
        <v>3</v>
      </c>
      <c r="O11" s="79">
        <f t="shared" si="3"/>
        <v>100</v>
      </c>
    </row>
    <row r="12" spans="1:15" s="34" customFormat="1" ht="20.100000000000001" customHeight="1" x14ac:dyDescent="0.25">
      <c r="A12" s="8"/>
      <c r="B12" s="9" t="s">
        <v>12</v>
      </c>
      <c r="C12" s="36" t="s">
        <v>38</v>
      </c>
      <c r="D12" s="9">
        <f>'[1]besz.ö.-létszám'!D12</f>
        <v>55</v>
      </c>
      <c r="E12" s="9">
        <f>'[2]besz.ö.-létszám'!E12</f>
        <v>64</v>
      </c>
      <c r="F12" s="9">
        <f t="shared" si="0"/>
        <v>64</v>
      </c>
      <c r="G12" s="79">
        <f t="shared" si="1"/>
        <v>100</v>
      </c>
      <c r="H12" s="9">
        <f>'[1]besz.ö.-létszám'!H12</f>
        <v>55</v>
      </c>
      <c r="I12" s="9">
        <f>'[2]besz.ö.-létszám'!I12</f>
        <v>60</v>
      </c>
      <c r="J12" s="8">
        <v>60</v>
      </c>
      <c r="K12" s="79">
        <f t="shared" si="2"/>
        <v>100</v>
      </c>
      <c r="L12" s="9">
        <f>'[1]besz.ö.-létszám'!L12</f>
        <v>0</v>
      </c>
      <c r="M12" s="9">
        <f>'[2]besz.ö.-létszám'!M12</f>
        <v>4</v>
      </c>
      <c r="N12" s="8">
        <v>4</v>
      </c>
      <c r="O12" s="79">
        <f t="shared" si="3"/>
        <v>100</v>
      </c>
    </row>
    <row r="13" spans="1:15" s="34" customFormat="1" ht="20.100000000000001" customHeight="1" x14ac:dyDescent="0.25">
      <c r="A13" s="8"/>
      <c r="B13" s="9" t="s">
        <v>10</v>
      </c>
      <c r="C13" s="36" t="s">
        <v>34</v>
      </c>
      <c r="D13" s="9">
        <f>'[1]besz.ö.-létszám'!D13</f>
        <v>45</v>
      </c>
      <c r="E13" s="9">
        <f>'[2]besz.ö.-létszám'!E13</f>
        <v>50</v>
      </c>
      <c r="F13" s="9">
        <f t="shared" si="0"/>
        <v>50</v>
      </c>
      <c r="G13" s="79">
        <f t="shared" si="1"/>
        <v>100</v>
      </c>
      <c r="H13" s="9">
        <f>'[1]besz.ö.-létszám'!H13</f>
        <v>45</v>
      </c>
      <c r="I13" s="9">
        <f>'[2]besz.ö.-létszám'!I13</f>
        <v>49</v>
      </c>
      <c r="J13" s="8">
        <v>49</v>
      </c>
      <c r="K13" s="79">
        <f t="shared" si="2"/>
        <v>100</v>
      </c>
      <c r="L13" s="9">
        <f>'[1]besz.ö.-létszám'!L13</f>
        <v>0</v>
      </c>
      <c r="M13" s="9">
        <f>'[2]besz.ö.-létszám'!M13</f>
        <v>1</v>
      </c>
      <c r="N13" s="8">
        <v>1</v>
      </c>
      <c r="O13" s="79">
        <f t="shared" si="3"/>
        <v>100</v>
      </c>
    </row>
    <row r="14" spans="1:15" s="34" customFormat="1" ht="20.100000000000001" customHeight="1" x14ac:dyDescent="0.25">
      <c r="A14" s="8"/>
      <c r="B14" s="9" t="s">
        <v>16</v>
      </c>
      <c r="C14" s="36" t="s">
        <v>35</v>
      </c>
      <c r="D14" s="9">
        <f>'[1]besz.ö.-létszám'!D14</f>
        <v>55</v>
      </c>
      <c r="E14" s="9">
        <f>'[2]besz.ö.-létszám'!E14</f>
        <v>61</v>
      </c>
      <c r="F14" s="9">
        <f t="shared" si="0"/>
        <v>61</v>
      </c>
      <c r="G14" s="79">
        <f t="shared" si="1"/>
        <v>100</v>
      </c>
      <c r="H14" s="9">
        <f>'[1]besz.ö.-létszám'!H14</f>
        <v>55</v>
      </c>
      <c r="I14" s="9">
        <f>'[2]besz.ö.-létszám'!I14</f>
        <v>60</v>
      </c>
      <c r="J14" s="8">
        <v>60</v>
      </c>
      <c r="K14" s="79">
        <f t="shared" si="2"/>
        <v>100</v>
      </c>
      <c r="L14" s="9">
        <f>'[1]besz.ö.-létszám'!L14</f>
        <v>0</v>
      </c>
      <c r="M14" s="9">
        <f>'[2]besz.ö.-létszám'!M14</f>
        <v>1</v>
      </c>
      <c r="N14" s="8">
        <v>1</v>
      </c>
      <c r="O14" s="79">
        <f t="shared" si="3"/>
        <v>100</v>
      </c>
    </row>
    <row r="15" spans="1:15" s="34" customFormat="1" ht="20.100000000000001" customHeight="1" x14ac:dyDescent="0.25">
      <c r="A15" s="8"/>
      <c r="B15" s="9" t="s">
        <v>13</v>
      </c>
      <c r="C15" s="36" t="s">
        <v>28</v>
      </c>
      <c r="D15" s="9">
        <f>'[1]besz.ö.-létszám'!D15</f>
        <v>241</v>
      </c>
      <c r="E15" s="9">
        <f>'[2]besz.ö.-létszám'!E15</f>
        <v>265</v>
      </c>
      <c r="F15" s="9">
        <f t="shared" si="0"/>
        <v>265</v>
      </c>
      <c r="G15" s="79">
        <f t="shared" si="1"/>
        <v>100</v>
      </c>
      <c r="H15" s="9">
        <f>'[1]besz.ö.-létszám'!H15</f>
        <v>241</v>
      </c>
      <c r="I15" s="9">
        <f>'[2]besz.ö.-létszám'!I15</f>
        <v>238</v>
      </c>
      <c r="J15" s="8">
        <v>238</v>
      </c>
      <c r="K15" s="79">
        <f t="shared" si="2"/>
        <v>100</v>
      </c>
      <c r="L15" s="9">
        <f>'[1]besz.ö.-létszám'!L15</f>
        <v>0</v>
      </c>
      <c r="M15" s="9">
        <f>'[2]besz.ö.-létszám'!M15</f>
        <v>27</v>
      </c>
      <c r="N15" s="8">
        <v>27</v>
      </c>
      <c r="O15" s="79">
        <f t="shared" si="3"/>
        <v>100</v>
      </c>
    </row>
    <row r="16" spans="1:15" s="34" customFormat="1" ht="20.100000000000001" customHeight="1" x14ac:dyDescent="0.25">
      <c r="A16" s="8"/>
      <c r="B16" s="9" t="s">
        <v>14</v>
      </c>
      <c r="C16" s="37" t="s">
        <v>41</v>
      </c>
      <c r="D16" s="9">
        <f>'[1]besz.ö.-létszám'!D16</f>
        <v>26</v>
      </c>
      <c r="E16" s="9">
        <f>'[2]besz.ö.-létszám'!E16</f>
        <v>27</v>
      </c>
      <c r="F16" s="9">
        <f t="shared" si="0"/>
        <v>27</v>
      </c>
      <c r="G16" s="79">
        <f t="shared" si="1"/>
        <v>100</v>
      </c>
      <c r="H16" s="9">
        <f>'[1]besz.ö.-létszám'!H16</f>
        <v>26</v>
      </c>
      <c r="I16" s="9">
        <f>'[2]besz.ö.-létszám'!I16</f>
        <v>26</v>
      </c>
      <c r="J16" s="8">
        <v>26</v>
      </c>
      <c r="K16" s="79">
        <f t="shared" si="2"/>
        <v>100</v>
      </c>
      <c r="L16" s="9">
        <f>'[1]besz.ö.-létszám'!L16</f>
        <v>0</v>
      </c>
      <c r="M16" s="9">
        <f>'[2]besz.ö.-létszám'!M16</f>
        <v>1</v>
      </c>
      <c r="N16" s="8">
        <v>1</v>
      </c>
      <c r="O16" s="79">
        <f t="shared" si="3"/>
        <v>100</v>
      </c>
    </row>
    <row r="17" spans="1:15" s="34" customFormat="1" ht="20.100000000000001" customHeight="1" x14ac:dyDescent="0.25">
      <c r="A17" s="8"/>
      <c r="B17" s="9" t="s">
        <v>15</v>
      </c>
      <c r="C17" s="37" t="s">
        <v>173</v>
      </c>
      <c r="D17" s="9">
        <f>'[1]besz.ö.-létszám'!D17</f>
        <v>163</v>
      </c>
      <c r="E17" s="9">
        <f>'[2]besz.ö.-létszám'!E17</f>
        <v>0</v>
      </c>
      <c r="F17" s="9">
        <f t="shared" si="0"/>
        <v>0</v>
      </c>
      <c r="G17" s="79">
        <v>0</v>
      </c>
      <c r="H17" s="9">
        <f>'[1]besz.ö.-létszám'!H17</f>
        <v>163</v>
      </c>
      <c r="I17" s="9">
        <f>'[2]besz.ö.-létszám'!I17</f>
        <v>0</v>
      </c>
      <c r="J17" s="8">
        <v>0</v>
      </c>
      <c r="K17" s="79">
        <v>0</v>
      </c>
      <c r="L17" s="9">
        <f>'[1]besz.ö.-létszám'!L17</f>
        <v>0</v>
      </c>
      <c r="M17" s="9">
        <f>'[2]besz.ö.-létszám'!M17</f>
        <v>0</v>
      </c>
      <c r="N17" s="8">
        <v>0</v>
      </c>
      <c r="O17" s="79">
        <v>0</v>
      </c>
    </row>
    <row r="18" spans="1:15" s="29" customFormat="1" ht="20.100000000000001" customHeight="1" x14ac:dyDescent="0.25">
      <c r="A18" s="10" t="s">
        <v>11</v>
      </c>
      <c r="B18" s="30"/>
      <c r="C18" s="31" t="s">
        <v>37</v>
      </c>
      <c r="D18" s="10">
        <f>'[1]besz.ö.-létszám'!D18</f>
        <v>39</v>
      </c>
      <c r="E18" s="10">
        <f>'[2]besz.ö.-létszám'!E18</f>
        <v>47</v>
      </c>
      <c r="F18" s="10">
        <f t="shared" si="0"/>
        <v>55</v>
      </c>
      <c r="G18" s="78">
        <f t="shared" si="1"/>
        <v>117.02127659574468</v>
      </c>
      <c r="H18" s="10">
        <f>'[1]besz.ö.-létszám'!H18</f>
        <v>39</v>
      </c>
      <c r="I18" s="10">
        <f>'[2]besz.ö.-létszám'!I18</f>
        <v>39</v>
      </c>
      <c r="J18" s="30">
        <v>39</v>
      </c>
      <c r="K18" s="78">
        <f t="shared" si="2"/>
        <v>100</v>
      </c>
      <c r="L18" s="10">
        <f>'[1]besz.ö.-létszám'!L18</f>
        <v>0</v>
      </c>
      <c r="M18" s="10">
        <f>'[2]besz.ö.-létszám'!M18</f>
        <v>8</v>
      </c>
      <c r="N18" s="30">
        <v>16</v>
      </c>
      <c r="O18" s="78">
        <f t="shared" si="3"/>
        <v>200</v>
      </c>
    </row>
    <row r="19" spans="1:15" s="29" customFormat="1" ht="20.100000000000001" customHeight="1" x14ac:dyDescent="0.25">
      <c r="A19" s="10" t="s">
        <v>12</v>
      </c>
      <c r="B19" s="30"/>
      <c r="C19" s="38" t="s">
        <v>166</v>
      </c>
      <c r="D19" s="10">
        <f>'[1]besz.ö.-létszám'!D19</f>
        <v>217</v>
      </c>
      <c r="E19" s="10">
        <f>'[2]besz.ö.-létszám'!E19</f>
        <v>221</v>
      </c>
      <c r="F19" s="10">
        <f t="shared" si="0"/>
        <v>203</v>
      </c>
      <c r="G19" s="78">
        <f t="shared" si="1"/>
        <v>91.855203619909503</v>
      </c>
      <c r="H19" s="10">
        <f>'[1]besz.ö.-létszám'!H19</f>
        <v>217</v>
      </c>
      <c r="I19" s="10">
        <f>'[2]besz.ö.-létszám'!I19</f>
        <v>212</v>
      </c>
      <c r="J19" s="30">
        <v>194</v>
      </c>
      <c r="K19" s="78">
        <f t="shared" si="2"/>
        <v>91.509433962264154</v>
      </c>
      <c r="L19" s="10">
        <f>'[1]besz.ö.-létszám'!L19</f>
        <v>0</v>
      </c>
      <c r="M19" s="10">
        <f>'[2]besz.ö.-létszám'!M19</f>
        <v>9</v>
      </c>
      <c r="N19" s="30">
        <v>9</v>
      </c>
      <c r="O19" s="78">
        <f t="shared" si="3"/>
        <v>100</v>
      </c>
    </row>
    <row r="20" spans="1:15" s="29" customFormat="1" ht="20.100000000000001" customHeight="1" x14ac:dyDescent="0.25">
      <c r="A20" s="10" t="s">
        <v>10</v>
      </c>
      <c r="B20" s="10"/>
      <c r="C20" s="30" t="s">
        <v>174</v>
      </c>
      <c r="D20" s="10">
        <f>'[1]besz.ö.-létszám'!D20</f>
        <v>49</v>
      </c>
      <c r="E20" s="10">
        <f>'[2]besz.ö.-létszám'!E20</f>
        <v>62</v>
      </c>
      <c r="F20" s="10">
        <f t="shared" si="0"/>
        <v>62</v>
      </c>
      <c r="G20" s="78">
        <f t="shared" si="1"/>
        <v>100</v>
      </c>
      <c r="H20" s="10">
        <f>'[1]besz.ö.-létszám'!H20</f>
        <v>49</v>
      </c>
      <c r="I20" s="10">
        <f>'[2]besz.ö.-létszám'!I20</f>
        <v>51</v>
      </c>
      <c r="J20" s="30">
        <v>51</v>
      </c>
      <c r="K20" s="78">
        <f t="shared" si="2"/>
        <v>100</v>
      </c>
      <c r="L20" s="10">
        <f>'[1]besz.ö.-létszám'!L20</f>
        <v>0</v>
      </c>
      <c r="M20" s="10">
        <f>'[2]besz.ö.-létszám'!M20</f>
        <v>11</v>
      </c>
      <c r="N20" s="30">
        <v>11</v>
      </c>
      <c r="O20" s="78">
        <f t="shared" si="3"/>
        <v>100</v>
      </c>
    </row>
    <row r="21" spans="1:15" s="29" customFormat="1" ht="20.100000000000001" customHeight="1" x14ac:dyDescent="0.25">
      <c r="A21" s="10" t="s">
        <v>16</v>
      </c>
      <c r="B21" s="10"/>
      <c r="C21" s="31" t="s">
        <v>175</v>
      </c>
      <c r="D21" s="10">
        <f>'[1]besz.ö.-létszám'!D21</f>
        <v>47</v>
      </c>
      <c r="E21" s="10">
        <f>'[2]besz.ö.-létszám'!E21</f>
        <v>53</v>
      </c>
      <c r="F21" s="10">
        <f t="shared" si="0"/>
        <v>55</v>
      </c>
      <c r="G21" s="78">
        <f t="shared" si="1"/>
        <v>103.77358490566037</v>
      </c>
      <c r="H21" s="10">
        <f>'[1]besz.ö.-létszám'!H21</f>
        <v>47</v>
      </c>
      <c r="I21" s="10">
        <f>'[2]besz.ö.-létszám'!I21</f>
        <v>47</v>
      </c>
      <c r="J21" s="30">
        <v>47</v>
      </c>
      <c r="K21" s="78">
        <f t="shared" si="2"/>
        <v>100</v>
      </c>
      <c r="L21" s="10">
        <f>'[1]besz.ö.-létszám'!L21</f>
        <v>0</v>
      </c>
      <c r="M21" s="10">
        <f>'[2]besz.ö.-létszám'!M21</f>
        <v>6</v>
      </c>
      <c r="N21" s="30">
        <v>8</v>
      </c>
      <c r="O21" s="78">
        <f t="shared" si="3"/>
        <v>133.33333333333331</v>
      </c>
    </row>
    <row r="22" spans="1:15" s="29" customFormat="1" ht="20.100000000000001" customHeight="1" x14ac:dyDescent="0.25">
      <c r="A22" s="39"/>
      <c r="B22" s="39"/>
      <c r="C22" s="40" t="s">
        <v>40</v>
      </c>
      <c r="D22" s="11">
        <f>D7+D8+D18+D19+D20+D21</f>
        <v>1118</v>
      </c>
      <c r="E22" s="11">
        <f t="shared" ref="E22:N22" si="4">E7+E8+E18+E19+E20+E21</f>
        <v>1286</v>
      </c>
      <c r="F22" s="11">
        <f t="shared" si="4"/>
        <v>1264</v>
      </c>
      <c r="G22" s="77">
        <f t="shared" si="1"/>
        <v>98.289269051321924</v>
      </c>
      <c r="H22" s="11">
        <f t="shared" si="4"/>
        <v>1118</v>
      </c>
      <c r="I22" s="11">
        <f t="shared" si="4"/>
        <v>978</v>
      </c>
      <c r="J22" s="11">
        <f t="shared" si="4"/>
        <v>960</v>
      </c>
      <c r="K22" s="89">
        <f t="shared" si="2"/>
        <v>98.159509202453989</v>
      </c>
      <c r="L22" s="11">
        <f>'[1]besz.ö.-létszám'!L22</f>
        <v>0</v>
      </c>
      <c r="M22" s="11">
        <f>'[1]besz.ö.-létszám'!M22</f>
        <v>314</v>
      </c>
      <c r="N22" s="11">
        <f t="shared" si="4"/>
        <v>304</v>
      </c>
      <c r="O22" s="85">
        <f t="shared" si="3"/>
        <v>96.815286624203821</v>
      </c>
    </row>
  </sheetData>
  <protectedRanges>
    <protectedRange sqref="A7:C21" name="Tartomány1_2_1"/>
  </protectedRanges>
  <mergeCells count="4">
    <mergeCell ref="D1:G2"/>
    <mergeCell ref="H1:K2"/>
    <mergeCell ref="L1:O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8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 T.&amp;C&amp;"Times New Roman,Normál"&amp;8&amp;Z&amp;F/Kulcsár T.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H38"/>
  <sheetViews>
    <sheetView tabSelected="1" view="pageBreakPreview" zoomScale="80" zoomScaleNormal="100" zoomScaleSheetLayoutView="80" workbookViewId="0">
      <selection sqref="A1:XFD1048576"/>
    </sheetView>
  </sheetViews>
  <sheetFormatPr defaultRowHeight="12.75" x14ac:dyDescent="0.2"/>
  <cols>
    <col min="1" max="1" width="4.5703125" style="146" customWidth="1"/>
    <col min="2" max="2" width="4.7109375" style="146" customWidth="1"/>
    <col min="3" max="3" width="53.42578125" style="146" bestFit="1" customWidth="1"/>
    <col min="4" max="4" width="14.28515625" style="146" customWidth="1"/>
    <col min="5" max="6" width="12.5703125" style="146" customWidth="1"/>
    <col min="7" max="7" width="12" style="146" customWidth="1"/>
    <col min="8" max="16384" width="9.140625" style="146"/>
  </cols>
  <sheetData>
    <row r="1" spans="1:7" s="20" customFormat="1" ht="20.100000000000001" customHeight="1" x14ac:dyDescent="0.25">
      <c r="A1" s="23" t="s">
        <v>4</v>
      </c>
      <c r="B1" s="23"/>
      <c r="C1" s="23" t="s">
        <v>4</v>
      </c>
      <c r="D1" s="138" t="s">
        <v>44</v>
      </c>
      <c r="E1" s="133"/>
      <c r="F1" s="133"/>
      <c r="G1" s="134"/>
    </row>
    <row r="2" spans="1:7" s="20" customFormat="1" ht="20.100000000000001" customHeight="1" x14ac:dyDescent="0.25">
      <c r="A2" s="25" t="s">
        <v>5</v>
      </c>
      <c r="B2" s="25" t="s">
        <v>0</v>
      </c>
      <c r="C2" s="25" t="s">
        <v>18</v>
      </c>
      <c r="D2" s="135"/>
      <c r="E2" s="136"/>
      <c r="F2" s="136"/>
      <c r="G2" s="137"/>
    </row>
    <row r="3" spans="1:7" s="20" customFormat="1" ht="20.100000000000001" customHeight="1" x14ac:dyDescent="0.25">
      <c r="A3" s="25" t="s">
        <v>3</v>
      </c>
      <c r="B3" s="25" t="s">
        <v>1</v>
      </c>
      <c r="C3" s="82" t="s">
        <v>29</v>
      </c>
      <c r="D3" s="23" t="s">
        <v>7</v>
      </c>
      <c r="E3" s="23" t="s">
        <v>25</v>
      </c>
      <c r="F3" s="23" t="s">
        <v>42</v>
      </c>
      <c r="G3" s="23" t="s">
        <v>42</v>
      </c>
    </row>
    <row r="4" spans="1:7" s="20" customFormat="1" ht="20.100000000000001" customHeight="1" x14ac:dyDescent="0.25">
      <c r="A4" s="25" t="s">
        <v>4</v>
      </c>
      <c r="B4" s="25"/>
      <c r="C4" s="83" t="s">
        <v>30</v>
      </c>
      <c r="D4" s="25" t="s">
        <v>17</v>
      </c>
      <c r="E4" s="25" t="s">
        <v>17</v>
      </c>
      <c r="F4" s="25"/>
      <c r="G4" s="25" t="s">
        <v>43</v>
      </c>
    </row>
    <row r="5" spans="1:7" s="20" customFormat="1" ht="20.100000000000001" customHeight="1" x14ac:dyDescent="0.25">
      <c r="A5" s="44" t="s">
        <v>2</v>
      </c>
      <c r="B5" s="44" t="s">
        <v>19</v>
      </c>
      <c r="C5" s="44" t="s">
        <v>20</v>
      </c>
      <c r="D5" s="44" t="s">
        <v>22</v>
      </c>
      <c r="E5" s="44" t="s">
        <v>23</v>
      </c>
      <c r="F5" s="44" t="s">
        <v>21</v>
      </c>
      <c r="G5" s="44" t="s">
        <v>24</v>
      </c>
    </row>
    <row r="6" spans="1:7" s="29" customFormat="1" ht="20.100000000000001" hidden="1" customHeight="1" x14ac:dyDescent="0.25">
      <c r="A6" s="90"/>
      <c r="B6" s="90"/>
      <c r="C6" s="76"/>
      <c r="D6" s="141"/>
      <c r="E6" s="88"/>
      <c r="F6" s="96"/>
      <c r="G6" s="142"/>
    </row>
    <row r="7" spans="1:7" s="29" customFormat="1" ht="20.100000000000001" customHeight="1" x14ac:dyDescent="0.25">
      <c r="A7" s="90" t="s">
        <v>8</v>
      </c>
      <c r="B7" s="91"/>
      <c r="C7" s="92" t="s">
        <v>31</v>
      </c>
      <c r="D7" s="88">
        <v>45</v>
      </c>
      <c r="E7" s="88">
        <v>47</v>
      </c>
      <c r="F7" s="88">
        <v>42</v>
      </c>
      <c r="G7" s="142">
        <v>89.361702127659569</v>
      </c>
    </row>
    <row r="8" spans="1:7" s="94" customFormat="1" ht="20.100000000000001" customHeight="1" x14ac:dyDescent="0.25">
      <c r="A8" s="90" t="s">
        <v>9</v>
      </c>
      <c r="B8" s="90"/>
      <c r="C8" s="92" t="s">
        <v>32</v>
      </c>
      <c r="D8" s="88">
        <v>42</v>
      </c>
      <c r="E8" s="88">
        <v>41</v>
      </c>
      <c r="F8" s="88">
        <v>41</v>
      </c>
      <c r="G8" s="142">
        <v>100</v>
      </c>
    </row>
    <row r="9" spans="1:7" s="94" customFormat="1" ht="20.100000000000001" customHeight="1" x14ac:dyDescent="0.25">
      <c r="A9" s="90" t="s">
        <v>11</v>
      </c>
      <c r="B9" s="90"/>
      <c r="C9" s="92" t="s">
        <v>211</v>
      </c>
      <c r="D9" s="88">
        <v>50</v>
      </c>
      <c r="E9" s="88">
        <v>49</v>
      </c>
      <c r="F9" s="88">
        <v>46</v>
      </c>
      <c r="G9" s="142">
        <v>93.877551020408163</v>
      </c>
    </row>
    <row r="10" spans="1:7" s="94" customFormat="1" ht="20.100000000000001" customHeight="1" x14ac:dyDescent="0.25">
      <c r="A10" s="90" t="s">
        <v>12</v>
      </c>
      <c r="B10" s="90"/>
      <c r="C10" s="92" t="s">
        <v>38</v>
      </c>
      <c r="D10" s="88">
        <v>61</v>
      </c>
      <c r="E10" s="88">
        <v>60</v>
      </c>
      <c r="F10" s="88">
        <v>59</v>
      </c>
      <c r="G10" s="142">
        <v>98.333333333333329</v>
      </c>
    </row>
    <row r="11" spans="1:7" s="94" customFormat="1" ht="20.100000000000001" customHeight="1" x14ac:dyDescent="0.25">
      <c r="A11" s="90" t="s">
        <v>10</v>
      </c>
      <c r="B11" s="90"/>
      <c r="C11" s="92" t="s">
        <v>34</v>
      </c>
      <c r="D11" s="88">
        <v>49</v>
      </c>
      <c r="E11" s="88">
        <v>48</v>
      </c>
      <c r="F11" s="88">
        <v>48</v>
      </c>
      <c r="G11" s="142">
        <v>100</v>
      </c>
    </row>
    <row r="12" spans="1:7" s="94" customFormat="1" ht="20.100000000000001" customHeight="1" x14ac:dyDescent="0.25">
      <c r="A12" s="90" t="s">
        <v>16</v>
      </c>
      <c r="B12" s="90"/>
      <c r="C12" s="92" t="s">
        <v>35</v>
      </c>
      <c r="D12" s="88">
        <v>60</v>
      </c>
      <c r="E12" s="88">
        <v>59</v>
      </c>
      <c r="F12" s="88">
        <v>58</v>
      </c>
      <c r="G12" s="142">
        <v>98.305084745762713</v>
      </c>
    </row>
    <row r="13" spans="1:7" s="94" customFormat="1" ht="20.100000000000001" customHeight="1" x14ac:dyDescent="0.25">
      <c r="A13" s="90" t="s">
        <v>13</v>
      </c>
      <c r="B13" s="90"/>
      <c r="C13" s="92" t="s">
        <v>210</v>
      </c>
      <c r="D13" s="88">
        <v>230</v>
      </c>
      <c r="E13" s="88">
        <v>230</v>
      </c>
      <c r="F13" s="88">
        <v>205</v>
      </c>
      <c r="G13" s="142">
        <v>89.130434782608688</v>
      </c>
    </row>
    <row r="14" spans="1:7" s="94" customFormat="1" ht="20.100000000000001" customHeight="1" x14ac:dyDescent="0.25">
      <c r="A14" s="90" t="s">
        <v>14</v>
      </c>
      <c r="B14" s="90"/>
      <c r="C14" s="92" t="s">
        <v>41</v>
      </c>
      <c r="D14" s="30">
        <v>26</v>
      </c>
      <c r="E14" s="30">
        <v>27</v>
      </c>
      <c r="F14" s="88">
        <v>27</v>
      </c>
      <c r="G14" s="142">
        <v>100</v>
      </c>
    </row>
    <row r="15" spans="1:7" s="94" customFormat="1" ht="20.100000000000001" customHeight="1" x14ac:dyDescent="0.25">
      <c r="A15" s="90" t="s">
        <v>212</v>
      </c>
      <c r="B15" s="90"/>
      <c r="C15" s="92" t="s">
        <v>166</v>
      </c>
      <c r="D15" s="30">
        <v>219</v>
      </c>
      <c r="E15" s="30">
        <v>208</v>
      </c>
      <c r="F15" s="88">
        <v>183</v>
      </c>
      <c r="G15" s="142">
        <v>87.980769230769226</v>
      </c>
    </row>
    <row r="16" spans="1:7" s="29" customFormat="1" ht="20.100000000000001" customHeight="1" x14ac:dyDescent="0.25">
      <c r="A16" s="90" t="s">
        <v>208</v>
      </c>
      <c r="B16" s="90"/>
      <c r="C16" s="92" t="s">
        <v>213</v>
      </c>
      <c r="D16" s="30">
        <v>65</v>
      </c>
      <c r="E16" s="30">
        <v>65</v>
      </c>
      <c r="F16" s="88">
        <v>61</v>
      </c>
      <c r="G16" s="142">
        <v>93.84615384615384</v>
      </c>
    </row>
    <row r="17" spans="1:8" s="29" customFormat="1" ht="20.100000000000001" customHeight="1" x14ac:dyDescent="0.25">
      <c r="A17" s="90" t="s">
        <v>209</v>
      </c>
      <c r="B17" s="90"/>
      <c r="C17" s="92" t="s">
        <v>214</v>
      </c>
      <c r="D17" s="30">
        <v>41</v>
      </c>
      <c r="E17" s="30">
        <v>41</v>
      </c>
      <c r="F17" s="88">
        <v>38</v>
      </c>
      <c r="G17" s="142">
        <v>92.682926829268297</v>
      </c>
    </row>
    <row r="18" spans="1:8" s="29" customFormat="1" ht="20.100000000000001" customHeight="1" x14ac:dyDescent="0.25">
      <c r="A18" s="39"/>
      <c r="B18" s="39"/>
      <c r="C18" s="40" t="s">
        <v>40</v>
      </c>
      <c r="D18" s="143">
        <v>888</v>
      </c>
      <c r="E18" s="143">
        <v>875</v>
      </c>
      <c r="F18" s="143">
        <v>808</v>
      </c>
      <c r="G18" s="144">
        <v>92.342857142857142</v>
      </c>
      <c r="H18" s="39"/>
    </row>
    <row r="19" spans="1:8" ht="12.75" hidden="1" customHeight="1" x14ac:dyDescent="0.2">
      <c r="A19" s="1"/>
      <c r="B19" s="1"/>
      <c r="C19" s="1"/>
      <c r="D19" s="2" t="e">
        <v>#REF!</v>
      </c>
      <c r="E19" s="145" t="e">
        <v>#REF!</v>
      </c>
      <c r="G19" s="147" t="e">
        <v>#REF!</v>
      </c>
    </row>
    <row r="21" spans="1:8" ht="15.75" x14ac:dyDescent="0.25">
      <c r="A21" s="23" t="s">
        <v>4</v>
      </c>
      <c r="B21" s="23"/>
      <c r="C21" s="23" t="s">
        <v>4</v>
      </c>
      <c r="D21" s="138" t="s">
        <v>36</v>
      </c>
      <c r="E21" s="133"/>
      <c r="F21" s="133"/>
      <c r="G21" s="134"/>
    </row>
    <row r="22" spans="1:8" ht="15.75" x14ac:dyDescent="0.25">
      <c r="A22" s="25" t="s">
        <v>5</v>
      </c>
      <c r="B22" s="25" t="s">
        <v>0</v>
      </c>
      <c r="C22" s="25" t="s">
        <v>18</v>
      </c>
      <c r="D22" s="135"/>
      <c r="E22" s="136"/>
      <c r="F22" s="136"/>
      <c r="G22" s="137"/>
    </row>
    <row r="23" spans="1:8" ht="15.75" x14ac:dyDescent="0.25">
      <c r="A23" s="25" t="s">
        <v>3</v>
      </c>
      <c r="B23" s="25" t="s">
        <v>1</v>
      </c>
      <c r="C23" s="82" t="s">
        <v>29</v>
      </c>
      <c r="D23" s="23" t="s">
        <v>7</v>
      </c>
      <c r="E23" s="23" t="s">
        <v>25</v>
      </c>
      <c r="F23" s="23" t="s">
        <v>42</v>
      </c>
      <c r="G23" s="23" t="s">
        <v>42</v>
      </c>
    </row>
    <row r="24" spans="1:8" ht="15.75" x14ac:dyDescent="0.25">
      <c r="A24" s="25" t="s">
        <v>4</v>
      </c>
      <c r="B24" s="25"/>
      <c r="C24" s="83" t="s">
        <v>30</v>
      </c>
      <c r="D24" s="25" t="s">
        <v>17</v>
      </c>
      <c r="E24" s="25" t="s">
        <v>17</v>
      </c>
      <c r="F24" s="25"/>
      <c r="G24" s="25" t="s">
        <v>43</v>
      </c>
    </row>
    <row r="25" spans="1:8" ht="15.75" x14ac:dyDescent="0.25">
      <c r="A25" s="44" t="s">
        <v>2</v>
      </c>
      <c r="B25" s="44" t="s">
        <v>19</v>
      </c>
      <c r="C25" s="44" t="s">
        <v>20</v>
      </c>
      <c r="D25" s="44" t="s">
        <v>22</v>
      </c>
      <c r="E25" s="44" t="s">
        <v>23</v>
      </c>
      <c r="F25" s="44" t="s">
        <v>21</v>
      </c>
      <c r="G25" s="44" t="s">
        <v>24</v>
      </c>
    </row>
    <row r="26" spans="1:8" ht="15.75" hidden="1" x14ac:dyDescent="0.25">
      <c r="A26" s="90"/>
      <c r="B26" s="90"/>
      <c r="C26" s="95"/>
      <c r="D26" s="93"/>
      <c r="E26" s="88"/>
      <c r="F26" s="96"/>
      <c r="G26" s="142"/>
    </row>
    <row r="27" spans="1:8" ht="15.75" x14ac:dyDescent="0.25">
      <c r="A27" s="97" t="s">
        <v>8</v>
      </c>
      <c r="B27" s="98"/>
      <c r="C27" s="99" t="s">
        <v>31</v>
      </c>
      <c r="D27" s="30">
        <v>3</v>
      </c>
      <c r="E27" s="30">
        <v>3</v>
      </c>
      <c r="F27" s="96">
        <v>3</v>
      </c>
      <c r="G27" s="148">
        <v>100</v>
      </c>
    </row>
    <row r="28" spans="1:8" ht="15.75" x14ac:dyDescent="0.25">
      <c r="A28" s="90" t="s">
        <v>9</v>
      </c>
      <c r="B28" s="90"/>
      <c r="C28" s="95" t="s">
        <v>32</v>
      </c>
      <c r="D28" s="30">
        <v>1</v>
      </c>
      <c r="E28" s="30">
        <v>1</v>
      </c>
      <c r="F28" s="88">
        <v>1</v>
      </c>
      <c r="G28" s="142">
        <v>100</v>
      </c>
    </row>
    <row r="29" spans="1:8" ht="15.75" x14ac:dyDescent="0.25">
      <c r="A29" s="90" t="s">
        <v>11</v>
      </c>
      <c r="B29" s="90"/>
      <c r="C29" s="95" t="s">
        <v>211</v>
      </c>
      <c r="D29" s="30">
        <v>5</v>
      </c>
      <c r="E29" s="30">
        <v>5</v>
      </c>
      <c r="F29" s="88">
        <v>5</v>
      </c>
      <c r="G29" s="142">
        <v>100</v>
      </c>
    </row>
    <row r="30" spans="1:8" ht="15.75" x14ac:dyDescent="0.25">
      <c r="A30" s="90" t="s">
        <v>12</v>
      </c>
      <c r="B30" s="90"/>
      <c r="C30" s="95" t="s">
        <v>38</v>
      </c>
      <c r="D30" s="30">
        <v>2</v>
      </c>
      <c r="E30" s="30">
        <v>2</v>
      </c>
      <c r="F30" s="88">
        <v>2</v>
      </c>
      <c r="G30" s="142">
        <v>100</v>
      </c>
    </row>
    <row r="31" spans="1:8" ht="15.75" x14ac:dyDescent="0.25">
      <c r="A31" s="90" t="s">
        <v>10</v>
      </c>
      <c r="B31" s="90"/>
      <c r="C31" s="95" t="s">
        <v>34</v>
      </c>
      <c r="D31" s="30">
        <v>2</v>
      </c>
      <c r="E31" s="30">
        <v>2</v>
      </c>
      <c r="F31" s="88">
        <v>0</v>
      </c>
      <c r="G31" s="142">
        <v>0</v>
      </c>
    </row>
    <row r="32" spans="1:8" ht="15.75" x14ac:dyDescent="0.25">
      <c r="A32" s="90" t="s">
        <v>16</v>
      </c>
      <c r="B32" s="90"/>
      <c r="C32" s="95" t="s">
        <v>35</v>
      </c>
      <c r="D32" s="30">
        <v>4</v>
      </c>
      <c r="E32" s="30">
        <v>4</v>
      </c>
      <c r="F32" s="88">
        <v>4</v>
      </c>
      <c r="G32" s="142">
        <v>100</v>
      </c>
    </row>
    <row r="33" spans="1:7" ht="15.75" x14ac:dyDescent="0.25">
      <c r="A33" s="90" t="s">
        <v>13</v>
      </c>
      <c r="B33" s="90"/>
      <c r="C33" s="95" t="s">
        <v>210</v>
      </c>
      <c r="D33" s="30">
        <v>24</v>
      </c>
      <c r="E33" s="30">
        <v>24</v>
      </c>
      <c r="F33" s="88">
        <v>21</v>
      </c>
      <c r="G33" s="142">
        <v>87.5</v>
      </c>
    </row>
    <row r="34" spans="1:7" ht="15.75" x14ac:dyDescent="0.25">
      <c r="A34" s="90" t="s">
        <v>14</v>
      </c>
      <c r="B34" s="90"/>
      <c r="C34" s="95" t="s">
        <v>41</v>
      </c>
      <c r="D34" s="30">
        <v>0</v>
      </c>
      <c r="E34" s="30">
        <v>0</v>
      </c>
      <c r="F34" s="88">
        <v>0</v>
      </c>
      <c r="G34" s="142">
        <v>0</v>
      </c>
    </row>
    <row r="35" spans="1:7" ht="15.75" x14ac:dyDescent="0.25">
      <c r="A35" s="90" t="s">
        <v>212</v>
      </c>
      <c r="B35" s="90"/>
      <c r="C35" s="95" t="s">
        <v>166</v>
      </c>
      <c r="D35" s="30">
        <v>4</v>
      </c>
      <c r="E35" s="30">
        <v>4</v>
      </c>
      <c r="F35" s="88">
        <v>3</v>
      </c>
      <c r="G35" s="142">
        <v>75</v>
      </c>
    </row>
    <row r="36" spans="1:7" ht="15.75" x14ac:dyDescent="0.25">
      <c r="A36" s="90" t="s">
        <v>208</v>
      </c>
      <c r="B36" s="90"/>
      <c r="C36" s="92" t="s">
        <v>213</v>
      </c>
      <c r="D36" s="30">
        <v>20</v>
      </c>
      <c r="E36" s="30">
        <v>20</v>
      </c>
      <c r="F36" s="88">
        <v>20</v>
      </c>
      <c r="G36" s="142">
        <v>100</v>
      </c>
    </row>
    <row r="37" spans="1:7" ht="15.75" x14ac:dyDescent="0.25">
      <c r="A37" s="90" t="s">
        <v>209</v>
      </c>
      <c r="B37" s="90"/>
      <c r="C37" s="92" t="s">
        <v>214</v>
      </c>
      <c r="D37" s="149">
        <v>8</v>
      </c>
      <c r="E37" s="149">
        <v>8</v>
      </c>
      <c r="F37" s="88">
        <v>8</v>
      </c>
      <c r="G37" s="142">
        <v>100</v>
      </c>
    </row>
    <row r="38" spans="1:7" ht="15.75" x14ac:dyDescent="0.25">
      <c r="A38" s="39"/>
      <c r="B38" s="39"/>
      <c r="C38" s="40" t="s">
        <v>40</v>
      </c>
      <c r="D38" s="39">
        <v>73</v>
      </c>
      <c r="E38" s="39">
        <v>73</v>
      </c>
      <c r="F38" s="39">
        <v>67</v>
      </c>
      <c r="G38" s="144">
        <v>91.780821917808225</v>
      </c>
    </row>
  </sheetData>
  <protectedRanges>
    <protectedRange sqref="A6:C12 A13:B13 C29 A14:C17 C36:C37" name="Tartomány1_2_1_1"/>
    <protectedRange sqref="C13" name="Tartomány1_2_1_1_1"/>
    <protectedRange sqref="A26:C28 A33:B33 A30:C32 A29:B29 A34:C35 A36:B37" name="Tartomány1_2_1"/>
    <protectedRange sqref="C33" name="Tartomány1_2_1_1_1_1"/>
  </protectedRanges>
  <mergeCells count="2">
    <mergeCell ref="D1:G2"/>
    <mergeCell ref="D21:G2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5" pageOrder="overThenDown" orientation="landscape" blackAndWhite="1" r:id="rId1"/>
  <headerFooter alignWithMargins="0">
    <oddHeader>&amp;C&amp;"Times New Roman CE,Normál"&amp;P/&amp;N
Közszférában foglalkoztatottak létszám kerete&amp;R&amp;"Times New Roman,Normál"10. táblázat
fő</oddHeader>
    <oddFooter>&amp;L&amp;"Times New Roman CE,Normál"&amp;8&amp;D/&amp;T/Kele Ildikó&amp;C&amp;"Times New Roman,Normál"&amp;8&amp;Z&amp;F/Kele Ildikó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BESZ-ÁTVÉTEL-KIADÁS</vt:lpstr>
      <vt:lpstr>BESZ-ÁTVÉTEL-BEVÉTEL</vt:lpstr>
      <vt:lpstr>21.ŰRLAP</vt:lpstr>
      <vt:lpstr>22.ŰRLAP</vt:lpstr>
      <vt:lpstr>besz.ö.-létszám</vt:lpstr>
      <vt:lpstr>3.1.közszféra-fogl.</vt:lpstr>
      <vt:lpstr>'21.ŰRLAP'!Nyomtatási_cím</vt:lpstr>
      <vt:lpstr>'22.ŰRLAP'!Nyomtatási_cím</vt:lpstr>
      <vt:lpstr>'3.1.közszféra-fogl.'!Nyomtatási_cím</vt:lpstr>
      <vt:lpstr>'besz.ö.-létszám'!Nyomtatási_cím</vt:lpstr>
      <vt:lpstr>'BESZ-ÁTVÉTEL-BEVÉTEL'!Nyomtatási_cím</vt:lpstr>
      <vt:lpstr>'BESZ-ÁTVÉTEL-KIADÁS'!Nyomtatási_cím</vt:lpstr>
      <vt:lpstr>'21.ŰRLAP'!Nyomtatási_terület</vt:lpstr>
      <vt:lpstr>'22.ŰRLAP'!Nyomtatási_terület</vt:lpstr>
      <vt:lpstr>'3.1.közszféra-fogl.'!Nyomtatási_terület</vt:lpstr>
      <vt:lpstr>'besz.ö.-létszám'!Nyomtatási_terület</vt:lpstr>
      <vt:lpstr>'BESZ-ÁTVÉTEL-BEVÉTEL'!Nyomtatási_terület</vt:lpstr>
      <vt:lpstr>'BESZ-ÁTVÉTEL-KIADÁS'!Nyomtatási_terület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2025-09-08T09:32:46Z</cp:lastPrinted>
  <dcterms:created xsi:type="dcterms:W3CDTF">2000-07-12T09:08:54Z</dcterms:created>
  <dcterms:modified xsi:type="dcterms:W3CDTF">2025-09-09T13:21:00Z</dcterms:modified>
</cp:coreProperties>
</file>