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üre Gabriella\Desktop\Doksik\Előterjesztések\2024\Tanév előkészítő\"/>
    </mc:Choice>
  </mc:AlternateContent>
  <xr:revisionPtr revIDLastSave="0" documentId="13_ncr:1_{22F78FB1-4400-4E22-AC8E-CDFC34312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S34" i="1"/>
  <c r="R34" i="1"/>
  <c r="G30" i="1" l="1"/>
  <c r="G29" i="1"/>
  <c r="G28" i="1"/>
  <c r="G2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7" i="1"/>
  <c r="P30" i="1"/>
  <c r="Q30" i="1" s="1"/>
  <c r="P29" i="1"/>
  <c r="P28" i="1"/>
  <c r="P2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7" i="1"/>
  <c r="P26" i="1" s="1"/>
  <c r="O33" i="1"/>
  <c r="O32" i="1"/>
  <c r="O30" i="1"/>
  <c r="O29" i="1"/>
  <c r="O28" i="1"/>
  <c r="O2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7" i="1"/>
  <c r="C34" i="1"/>
  <c r="D34" i="1"/>
  <c r="E34" i="1"/>
  <c r="F34" i="1"/>
  <c r="H34" i="1"/>
  <c r="J34" i="1"/>
  <c r="L34" i="1"/>
  <c r="M34" i="1"/>
  <c r="N34" i="1"/>
  <c r="B34" i="1"/>
  <c r="K33" i="1"/>
  <c r="K32" i="1"/>
  <c r="K30" i="1"/>
  <c r="K29" i="1"/>
  <c r="K28" i="1"/>
  <c r="K2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7" i="1"/>
  <c r="I26" i="1"/>
  <c r="I28" i="1"/>
  <c r="I29" i="1"/>
  <c r="I30" i="1"/>
  <c r="I31" i="1"/>
  <c r="O31" i="1" s="1"/>
  <c r="I32" i="1"/>
  <c r="I33" i="1"/>
  <c r="I2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7" i="1"/>
  <c r="E26" i="1"/>
  <c r="H26" i="1"/>
  <c r="J26" i="1"/>
  <c r="L26" i="1"/>
  <c r="M26" i="1"/>
  <c r="N26" i="1"/>
  <c r="R26" i="1"/>
  <c r="O34" i="1" l="1"/>
  <c r="P31" i="1"/>
  <c r="Q31" i="1" s="1"/>
  <c r="I34" i="1"/>
  <c r="K31" i="1"/>
  <c r="K34" i="1" s="1"/>
  <c r="O26" i="1"/>
  <c r="K26" i="1"/>
  <c r="D26" i="1"/>
  <c r="B26" i="1"/>
  <c r="S26" i="1"/>
  <c r="C26" i="1"/>
  <c r="P34" i="1" l="1"/>
  <c r="F26" i="1"/>
  <c r="G26" i="1"/>
  <c r="G34" i="1" s="1"/>
</calcChain>
</file>

<file path=xl/sharedStrings.xml><?xml version="1.0" encoding="utf-8"?>
<sst xmlns="http://schemas.openxmlformats.org/spreadsheetml/2006/main" count="56" uniqueCount="52">
  <si>
    <t>Intézmény neve</t>
  </si>
  <si>
    <t>Arany</t>
  </si>
  <si>
    <t>Béke</t>
  </si>
  <si>
    <t>Jutai</t>
  </si>
  <si>
    <t>Nemzetőr</t>
  </si>
  <si>
    <t>Honvéd</t>
  </si>
  <si>
    <t>Kaposfüredi</t>
  </si>
  <si>
    <t>Rét</t>
  </si>
  <si>
    <t>Szigetvári</t>
  </si>
  <si>
    <t>Madár</t>
  </si>
  <si>
    <t>Tar Csatár</t>
  </si>
  <si>
    <t>Szántó</t>
  </si>
  <si>
    <t>Szentjakabi</t>
  </si>
  <si>
    <t>Festetics</t>
  </si>
  <si>
    <t>Temesvár</t>
  </si>
  <si>
    <t>Damjanich</t>
  </si>
  <si>
    <t>Tallián</t>
  </si>
  <si>
    <t>Petőfi</t>
  </si>
  <si>
    <t>Búzavirág</t>
  </si>
  <si>
    <t>Önkormány-zati összes</t>
  </si>
  <si>
    <t>Református</t>
  </si>
  <si>
    <t>Duráczky*</t>
  </si>
  <si>
    <t>Bárczi*</t>
  </si>
  <si>
    <t>Békevár</t>
  </si>
  <si>
    <t>Gyakorló</t>
  </si>
  <si>
    <t>mindösszes</t>
  </si>
  <si>
    <t>2.számú melléklet</t>
  </si>
  <si>
    <t>férőhelyek száma</t>
  </si>
  <si>
    <t>csoportok száma</t>
  </si>
  <si>
    <t>SNI szorzó</t>
  </si>
  <si>
    <t>* Speciális óvodák, melyek szakértői vélemények alapján egész évben folyamatosan befogadó intézmények</t>
  </si>
  <si>
    <t>SNI szorzó maradó</t>
  </si>
  <si>
    <t>Fésűs</t>
  </si>
  <si>
    <t>Szent Margit Katolikus</t>
  </si>
  <si>
    <t>Szent Család Katolikus</t>
  </si>
  <si>
    <t>2024.03 30. beírt létszám</t>
  </si>
  <si>
    <t>2024. 03. 30. számított létszám</t>
  </si>
  <si>
    <t>2024. 04. hó iskolába beíratkozott létszám</t>
  </si>
  <si>
    <t>2024. óvodában maradt tényleges létszám</t>
  </si>
  <si>
    <t>2024. óvodában maradt számított létszám</t>
  </si>
  <si>
    <t>2024.04. hó beírat kozott óvodás létszám( aki decemberig jön)</t>
  </si>
  <si>
    <t>2024. 10. 01. várható létszám</t>
  </si>
  <si>
    <t>2024. 10.01. várható számított létszám</t>
  </si>
  <si>
    <t>2024. 12. 31. várható létszám</t>
  </si>
  <si>
    <t>2024. 12. 31. várható számított létszám</t>
  </si>
  <si>
    <t>2024. 12. hó várható számított csoportátlag</t>
  </si>
  <si>
    <t>2024/2025-ös nevelési évben indítható csoportszámok</t>
  </si>
  <si>
    <t>Jelenlegi csoportszám</t>
  </si>
  <si>
    <t xml:space="preserve">2023/2024-es nevelési évben indított csoportszám </t>
  </si>
  <si>
    <t>n.r.</t>
  </si>
  <si>
    <t>n.r.**</t>
  </si>
  <si>
    <t>** 11-12 fős csoportok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</si>
</sst>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1" fillId="0" borderId="5" xfId="0" applyFont="1" applyBorder="1"/>
    <xf numFmtId="0" fontId="3" fillId="0" borderId="4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" fontId="7" fillId="3" borderId="1" xfId="0" applyNumberFormat="1" applyFont="1" applyFill="1" applyBorder="1" applyAlignment="1">
      <alignment horizontal="center" vertical="top" wrapText="1"/>
    </xf>
    <xf numFmtId="0" fontId="2" fillId="3" borderId="7" xfId="0" applyFont="1" applyFill="1" applyBorder="1"/>
    <xf numFmtId="0" fontId="7" fillId="3" borderId="1" xfId="0" applyFont="1" applyFill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topLeftCell="A7" zoomScale="78" zoomScaleNormal="78" workbookViewId="0">
      <selection activeCell="W29" sqref="W29"/>
    </sheetView>
  </sheetViews>
  <sheetFormatPr defaultColWidth="8.88671875" defaultRowHeight="14.4" x14ac:dyDescent="0.3"/>
  <cols>
    <col min="1" max="1" width="21.5546875" style="1" customWidth="1"/>
    <col min="2" max="2" width="10.5546875" style="1" customWidth="1"/>
    <col min="3" max="3" width="8.88671875" style="1"/>
    <col min="4" max="4" width="12.77734375" style="1" customWidth="1"/>
    <col min="5" max="5" width="8.88671875" style="1"/>
    <col min="6" max="6" width="10.5546875" style="1" customWidth="1"/>
    <col min="7" max="7" width="11.21875" style="1" customWidth="1"/>
    <col min="8" max="8" width="12.33203125" style="1" customWidth="1"/>
    <col min="9" max="9" width="13.21875" style="1" customWidth="1"/>
    <col min="10" max="10" width="10.88671875" style="1" customWidth="1"/>
    <col min="11" max="11" width="11.88671875" style="1" customWidth="1"/>
    <col min="12" max="12" width="12.5546875" style="1" customWidth="1"/>
    <col min="13" max="13" width="11.109375" style="1" customWidth="1"/>
    <col min="14" max="14" width="11.44140625" style="1" customWidth="1"/>
    <col min="15" max="15" width="11.88671875" style="1" customWidth="1"/>
    <col min="16" max="16" width="11.6640625" style="1" customWidth="1"/>
    <col min="17" max="18" width="12.109375" style="1" customWidth="1"/>
    <col min="19" max="19" width="13.44140625" style="1" customWidth="1"/>
    <col min="20" max="16384" width="8.88671875" style="1"/>
  </cols>
  <sheetData>
    <row r="1" spans="1:22" x14ac:dyDescent="0.3">
      <c r="O1" s="1" t="s">
        <v>26</v>
      </c>
    </row>
    <row r="2" spans="1:22" ht="15" thickBot="1" x14ac:dyDescent="0.35"/>
    <row r="3" spans="1:22" x14ac:dyDescent="0.3">
      <c r="A3" s="39" t="s">
        <v>0</v>
      </c>
      <c r="B3" s="38" t="s">
        <v>27</v>
      </c>
      <c r="C3" s="38" t="s">
        <v>28</v>
      </c>
      <c r="D3" s="38" t="s">
        <v>48</v>
      </c>
      <c r="E3" s="38" t="s">
        <v>35</v>
      </c>
      <c r="F3" s="38" t="s">
        <v>29</v>
      </c>
      <c r="G3" s="38" t="s">
        <v>36</v>
      </c>
      <c r="H3" s="38" t="s">
        <v>37</v>
      </c>
      <c r="I3" s="38" t="s">
        <v>38</v>
      </c>
      <c r="J3" s="38" t="s">
        <v>31</v>
      </c>
      <c r="K3" s="38" t="s">
        <v>39</v>
      </c>
      <c r="L3" s="38" t="s">
        <v>40</v>
      </c>
      <c r="M3" s="38" t="s">
        <v>41</v>
      </c>
      <c r="N3" s="38" t="s">
        <v>42</v>
      </c>
      <c r="O3" s="38" t="s">
        <v>43</v>
      </c>
      <c r="P3" s="38" t="s">
        <v>44</v>
      </c>
      <c r="Q3" s="38" t="s">
        <v>45</v>
      </c>
      <c r="R3" s="38" t="s">
        <v>47</v>
      </c>
      <c r="S3" s="43" t="s">
        <v>46</v>
      </c>
    </row>
    <row r="4" spans="1:22" x14ac:dyDescent="0.3">
      <c r="A4" s="40"/>
      <c r="B4" s="38"/>
      <c r="C4" s="38"/>
      <c r="D4" s="42"/>
      <c r="E4" s="38"/>
      <c r="F4" s="42"/>
      <c r="G4" s="38"/>
      <c r="H4" s="38"/>
      <c r="I4" s="38"/>
      <c r="J4" s="42"/>
      <c r="K4" s="38"/>
      <c r="L4" s="38"/>
      <c r="M4" s="38"/>
      <c r="N4" s="38"/>
      <c r="O4" s="38"/>
      <c r="P4" s="38"/>
      <c r="Q4" s="38"/>
      <c r="R4" s="42"/>
      <c r="S4" s="43"/>
    </row>
    <row r="5" spans="1:22" x14ac:dyDescent="0.3">
      <c r="A5" s="40"/>
      <c r="B5" s="38"/>
      <c r="C5" s="38"/>
      <c r="D5" s="42"/>
      <c r="E5" s="38"/>
      <c r="F5" s="42"/>
      <c r="G5" s="38"/>
      <c r="H5" s="38"/>
      <c r="I5" s="38"/>
      <c r="J5" s="42"/>
      <c r="K5" s="38"/>
      <c r="L5" s="38"/>
      <c r="M5" s="38"/>
      <c r="N5" s="38"/>
      <c r="O5" s="38"/>
      <c r="P5" s="38"/>
      <c r="Q5" s="38"/>
      <c r="R5" s="42"/>
      <c r="S5" s="43"/>
    </row>
    <row r="6" spans="1:22" ht="37.200000000000003" customHeight="1" thickBot="1" x14ac:dyDescent="0.35">
      <c r="A6" s="41"/>
      <c r="B6" s="38"/>
      <c r="C6" s="38"/>
      <c r="D6" s="42"/>
      <c r="E6" s="38"/>
      <c r="F6" s="42"/>
      <c r="G6" s="38"/>
      <c r="H6" s="38"/>
      <c r="I6" s="38"/>
      <c r="J6" s="42"/>
      <c r="K6" s="38"/>
      <c r="L6" s="38"/>
      <c r="M6" s="38"/>
      <c r="N6" s="38"/>
      <c r="O6" s="38"/>
      <c r="P6" s="38"/>
      <c r="Q6" s="38"/>
      <c r="R6" s="42"/>
      <c r="S6" s="43"/>
    </row>
    <row r="7" spans="1:22" ht="15" thickBot="1" x14ac:dyDescent="0.35">
      <c r="A7" s="8" t="s">
        <v>32</v>
      </c>
      <c r="B7" s="9">
        <v>100</v>
      </c>
      <c r="C7" s="10">
        <v>4</v>
      </c>
      <c r="D7" s="10">
        <v>4</v>
      </c>
      <c r="E7" s="10">
        <v>89</v>
      </c>
      <c r="F7" s="10">
        <v>2</v>
      </c>
      <c r="G7" s="11">
        <f>E7+F7</f>
        <v>91</v>
      </c>
      <c r="H7" s="10">
        <v>39</v>
      </c>
      <c r="I7" s="11">
        <f>E7-H7</f>
        <v>50</v>
      </c>
      <c r="J7" s="11">
        <v>2</v>
      </c>
      <c r="K7" s="10">
        <f>SUM(I7:J7)</f>
        <v>52</v>
      </c>
      <c r="L7" s="11">
        <v>22</v>
      </c>
      <c r="M7" s="10">
        <v>72</v>
      </c>
      <c r="N7" s="11">
        <v>74</v>
      </c>
      <c r="O7" s="10">
        <f>I7+L7</f>
        <v>72</v>
      </c>
      <c r="P7" s="11">
        <f>J7+O7</f>
        <v>74</v>
      </c>
      <c r="Q7" s="34">
        <f>P7/R7</f>
        <v>18.5</v>
      </c>
      <c r="R7" s="10">
        <v>4</v>
      </c>
      <c r="S7" s="11">
        <v>3</v>
      </c>
    </row>
    <row r="8" spans="1:22" ht="15" thickBot="1" x14ac:dyDescent="0.35">
      <c r="A8" s="12" t="s">
        <v>1</v>
      </c>
      <c r="B8" s="13">
        <v>150</v>
      </c>
      <c r="C8" s="14">
        <v>6</v>
      </c>
      <c r="D8" s="14">
        <v>4</v>
      </c>
      <c r="E8" s="14">
        <v>88</v>
      </c>
      <c r="F8" s="14">
        <v>4</v>
      </c>
      <c r="G8" s="11">
        <f t="shared" ref="G8:G31" si="0">E8+F8</f>
        <v>92</v>
      </c>
      <c r="H8" s="14">
        <v>20</v>
      </c>
      <c r="I8" s="11">
        <f t="shared" ref="I8:I33" si="1">E8-H8</f>
        <v>68</v>
      </c>
      <c r="J8" s="15">
        <v>3</v>
      </c>
      <c r="K8" s="10">
        <f t="shared" ref="K8:K33" si="2">SUM(I8:J8)</f>
        <v>71</v>
      </c>
      <c r="L8" s="15">
        <v>12</v>
      </c>
      <c r="M8" s="14">
        <v>78</v>
      </c>
      <c r="N8" s="15">
        <v>81</v>
      </c>
      <c r="O8" s="10">
        <f t="shared" ref="O8:O33" si="3">I8+L8</f>
        <v>80</v>
      </c>
      <c r="P8" s="11">
        <f t="shared" ref="P8:P31" si="4">J8+O8</f>
        <v>83</v>
      </c>
      <c r="Q8" s="34">
        <f t="shared" ref="Q8:Q31" si="5">P8/R8</f>
        <v>20.75</v>
      </c>
      <c r="R8" s="14">
        <v>4</v>
      </c>
      <c r="S8" s="15">
        <v>4</v>
      </c>
    </row>
    <row r="9" spans="1:22" ht="15" thickBot="1" x14ac:dyDescent="0.35">
      <c r="A9" s="12" t="s">
        <v>2</v>
      </c>
      <c r="B9" s="13">
        <v>75</v>
      </c>
      <c r="C9" s="14">
        <v>3</v>
      </c>
      <c r="D9" s="14">
        <v>3</v>
      </c>
      <c r="E9" s="14">
        <v>68</v>
      </c>
      <c r="F9" s="14">
        <v>2</v>
      </c>
      <c r="G9" s="11">
        <f t="shared" si="0"/>
        <v>70</v>
      </c>
      <c r="H9" s="14">
        <v>17</v>
      </c>
      <c r="I9" s="11">
        <f t="shared" si="1"/>
        <v>51</v>
      </c>
      <c r="J9" s="15">
        <v>3</v>
      </c>
      <c r="K9" s="10">
        <f t="shared" si="2"/>
        <v>54</v>
      </c>
      <c r="L9" s="15">
        <v>20</v>
      </c>
      <c r="M9" s="14">
        <v>69</v>
      </c>
      <c r="N9" s="15">
        <v>72</v>
      </c>
      <c r="O9" s="10">
        <f t="shared" si="3"/>
        <v>71</v>
      </c>
      <c r="P9" s="11">
        <f t="shared" si="4"/>
        <v>74</v>
      </c>
      <c r="Q9" s="34">
        <f t="shared" si="5"/>
        <v>24.666666666666668</v>
      </c>
      <c r="R9" s="14">
        <v>3</v>
      </c>
      <c r="S9" s="15">
        <v>3</v>
      </c>
    </row>
    <row r="10" spans="1:22" ht="15" thickBot="1" x14ac:dyDescent="0.35">
      <c r="A10" s="12" t="s">
        <v>3</v>
      </c>
      <c r="B10" s="13">
        <v>50</v>
      </c>
      <c r="C10" s="14">
        <v>2</v>
      </c>
      <c r="D10" s="14">
        <v>2</v>
      </c>
      <c r="E10" s="14">
        <v>47</v>
      </c>
      <c r="F10" s="14">
        <v>2</v>
      </c>
      <c r="G10" s="11">
        <f t="shared" si="0"/>
        <v>49</v>
      </c>
      <c r="H10" s="14">
        <v>6</v>
      </c>
      <c r="I10" s="11">
        <f t="shared" si="1"/>
        <v>41</v>
      </c>
      <c r="J10" s="15">
        <v>2</v>
      </c>
      <c r="K10" s="10">
        <f t="shared" si="2"/>
        <v>43</v>
      </c>
      <c r="L10" s="15">
        <v>7</v>
      </c>
      <c r="M10" s="14">
        <v>47</v>
      </c>
      <c r="N10" s="15">
        <v>49</v>
      </c>
      <c r="O10" s="10">
        <f t="shared" si="3"/>
        <v>48</v>
      </c>
      <c r="P10" s="11">
        <f t="shared" si="4"/>
        <v>50</v>
      </c>
      <c r="Q10" s="34">
        <f t="shared" si="5"/>
        <v>25</v>
      </c>
      <c r="R10" s="14">
        <v>2</v>
      </c>
      <c r="S10" s="15">
        <v>2</v>
      </c>
      <c r="V10" s="7"/>
    </row>
    <row r="11" spans="1:22" ht="15" thickBot="1" x14ac:dyDescent="0.35">
      <c r="A11" s="16" t="s">
        <v>4</v>
      </c>
      <c r="B11" s="13">
        <v>200</v>
      </c>
      <c r="C11" s="14">
        <v>8</v>
      </c>
      <c r="D11" s="14">
        <v>7</v>
      </c>
      <c r="E11" s="14">
        <v>172</v>
      </c>
      <c r="F11" s="14">
        <v>12</v>
      </c>
      <c r="G11" s="11">
        <f t="shared" si="0"/>
        <v>184</v>
      </c>
      <c r="H11" s="14">
        <v>46</v>
      </c>
      <c r="I11" s="11">
        <f t="shared" si="1"/>
        <v>126</v>
      </c>
      <c r="J11" s="15">
        <v>7</v>
      </c>
      <c r="K11" s="10">
        <f t="shared" si="2"/>
        <v>133</v>
      </c>
      <c r="L11" s="15">
        <v>36</v>
      </c>
      <c r="M11" s="14">
        <v>158</v>
      </c>
      <c r="N11" s="15">
        <v>165</v>
      </c>
      <c r="O11" s="10">
        <f t="shared" si="3"/>
        <v>162</v>
      </c>
      <c r="P11" s="11">
        <f t="shared" si="4"/>
        <v>169</v>
      </c>
      <c r="Q11" s="34">
        <f t="shared" si="5"/>
        <v>24.142857142857142</v>
      </c>
      <c r="R11" s="14">
        <v>7</v>
      </c>
      <c r="S11" s="15">
        <v>7</v>
      </c>
    </row>
    <row r="12" spans="1:22" ht="15" thickBot="1" x14ac:dyDescent="0.35">
      <c r="A12" s="12" t="s">
        <v>5</v>
      </c>
      <c r="B12" s="13">
        <v>100</v>
      </c>
      <c r="C12" s="14">
        <v>4</v>
      </c>
      <c r="D12" s="14">
        <v>4</v>
      </c>
      <c r="E12" s="14">
        <v>93</v>
      </c>
      <c r="F12" s="14">
        <v>0</v>
      </c>
      <c r="G12" s="11">
        <f t="shared" si="0"/>
        <v>93</v>
      </c>
      <c r="H12" s="14">
        <v>23</v>
      </c>
      <c r="I12" s="11">
        <f t="shared" si="1"/>
        <v>70</v>
      </c>
      <c r="J12" s="15">
        <v>0</v>
      </c>
      <c r="K12" s="10">
        <f t="shared" si="2"/>
        <v>70</v>
      </c>
      <c r="L12" s="15">
        <v>22</v>
      </c>
      <c r="M12" s="14">
        <v>88</v>
      </c>
      <c r="N12" s="15">
        <v>88</v>
      </c>
      <c r="O12" s="10">
        <f t="shared" si="3"/>
        <v>92</v>
      </c>
      <c r="P12" s="11">
        <f t="shared" si="4"/>
        <v>92</v>
      </c>
      <c r="Q12" s="34">
        <f t="shared" si="5"/>
        <v>23</v>
      </c>
      <c r="R12" s="14">
        <v>4</v>
      </c>
      <c r="S12" s="15">
        <v>4</v>
      </c>
    </row>
    <row r="13" spans="1:22" ht="15" thickBot="1" x14ac:dyDescent="0.35">
      <c r="A13" s="12" t="s">
        <v>6</v>
      </c>
      <c r="B13" s="13">
        <v>100</v>
      </c>
      <c r="C13" s="14">
        <v>4</v>
      </c>
      <c r="D13" s="14">
        <v>4</v>
      </c>
      <c r="E13" s="14">
        <v>81</v>
      </c>
      <c r="F13" s="14">
        <v>5</v>
      </c>
      <c r="G13" s="11">
        <f t="shared" si="0"/>
        <v>86</v>
      </c>
      <c r="H13" s="14">
        <v>24</v>
      </c>
      <c r="I13" s="11">
        <f t="shared" si="1"/>
        <v>57</v>
      </c>
      <c r="J13" s="15">
        <v>3</v>
      </c>
      <c r="K13" s="10">
        <f t="shared" si="2"/>
        <v>60</v>
      </c>
      <c r="L13" s="15">
        <v>24</v>
      </c>
      <c r="M13" s="14">
        <v>73</v>
      </c>
      <c r="N13" s="15">
        <v>76</v>
      </c>
      <c r="O13" s="10">
        <f t="shared" si="3"/>
        <v>81</v>
      </c>
      <c r="P13" s="11">
        <f t="shared" si="4"/>
        <v>84</v>
      </c>
      <c r="Q13" s="34">
        <f t="shared" si="5"/>
        <v>21</v>
      </c>
      <c r="R13" s="14">
        <v>4</v>
      </c>
      <c r="S13" s="15">
        <v>4</v>
      </c>
    </row>
    <row r="14" spans="1:22" ht="15" thickBot="1" x14ac:dyDescent="0.35">
      <c r="A14" s="16" t="s">
        <v>7</v>
      </c>
      <c r="B14" s="13">
        <v>100</v>
      </c>
      <c r="C14" s="14">
        <v>4</v>
      </c>
      <c r="D14" s="14">
        <v>4</v>
      </c>
      <c r="E14" s="14">
        <v>93</v>
      </c>
      <c r="F14" s="14">
        <v>6</v>
      </c>
      <c r="G14" s="11">
        <f t="shared" si="0"/>
        <v>99</v>
      </c>
      <c r="H14" s="14">
        <v>23</v>
      </c>
      <c r="I14" s="11">
        <f t="shared" si="1"/>
        <v>70</v>
      </c>
      <c r="J14" s="15">
        <v>3</v>
      </c>
      <c r="K14" s="10">
        <f t="shared" si="2"/>
        <v>73</v>
      </c>
      <c r="L14" s="15">
        <v>23</v>
      </c>
      <c r="M14" s="14">
        <v>93</v>
      </c>
      <c r="N14" s="14">
        <v>96</v>
      </c>
      <c r="O14" s="10">
        <f t="shared" si="3"/>
        <v>93</v>
      </c>
      <c r="P14" s="11">
        <f t="shared" si="4"/>
        <v>96</v>
      </c>
      <c r="Q14" s="34">
        <f t="shared" si="5"/>
        <v>24</v>
      </c>
      <c r="R14" s="14">
        <v>4</v>
      </c>
      <c r="S14" s="15">
        <v>4</v>
      </c>
    </row>
    <row r="15" spans="1:22" ht="15" thickBot="1" x14ac:dyDescent="0.35">
      <c r="A15" s="12" t="s">
        <v>8</v>
      </c>
      <c r="B15" s="13">
        <v>50</v>
      </c>
      <c r="C15" s="14">
        <v>2</v>
      </c>
      <c r="D15" s="14">
        <v>2</v>
      </c>
      <c r="E15" s="14">
        <v>33</v>
      </c>
      <c r="F15" s="14">
        <v>5</v>
      </c>
      <c r="G15" s="11">
        <f t="shared" si="0"/>
        <v>38</v>
      </c>
      <c r="H15" s="14">
        <v>12</v>
      </c>
      <c r="I15" s="11">
        <f t="shared" si="1"/>
        <v>21</v>
      </c>
      <c r="J15" s="15">
        <v>4</v>
      </c>
      <c r="K15" s="10">
        <f t="shared" si="2"/>
        <v>25</v>
      </c>
      <c r="L15" s="15">
        <v>14</v>
      </c>
      <c r="M15" s="14">
        <v>35</v>
      </c>
      <c r="N15" s="15">
        <v>39</v>
      </c>
      <c r="O15" s="10">
        <f t="shared" si="3"/>
        <v>35</v>
      </c>
      <c r="P15" s="11">
        <f t="shared" si="4"/>
        <v>39</v>
      </c>
      <c r="Q15" s="34">
        <f t="shared" si="5"/>
        <v>19.5</v>
      </c>
      <c r="R15" s="14">
        <v>2</v>
      </c>
      <c r="S15" s="17">
        <v>2</v>
      </c>
    </row>
    <row r="16" spans="1:22" ht="15" thickBot="1" x14ac:dyDescent="0.35">
      <c r="A16" s="12" t="s">
        <v>9</v>
      </c>
      <c r="B16" s="13">
        <v>100</v>
      </c>
      <c r="C16" s="14">
        <v>4</v>
      </c>
      <c r="D16" s="14">
        <v>4</v>
      </c>
      <c r="E16" s="14">
        <v>90</v>
      </c>
      <c r="F16" s="14">
        <v>8</v>
      </c>
      <c r="G16" s="11">
        <f t="shared" si="0"/>
        <v>98</v>
      </c>
      <c r="H16" s="14">
        <v>23</v>
      </c>
      <c r="I16" s="11">
        <f t="shared" si="1"/>
        <v>67</v>
      </c>
      <c r="J16" s="15">
        <v>3</v>
      </c>
      <c r="K16" s="10">
        <f t="shared" si="2"/>
        <v>70</v>
      </c>
      <c r="L16" s="15">
        <v>17</v>
      </c>
      <c r="M16" s="14">
        <v>84</v>
      </c>
      <c r="N16" s="15">
        <v>87</v>
      </c>
      <c r="O16" s="10">
        <f t="shared" si="3"/>
        <v>84</v>
      </c>
      <c r="P16" s="11">
        <f t="shared" si="4"/>
        <v>87</v>
      </c>
      <c r="Q16" s="34">
        <f t="shared" si="5"/>
        <v>21.75</v>
      </c>
      <c r="R16" s="14">
        <v>4</v>
      </c>
      <c r="S16" s="15">
        <v>4</v>
      </c>
    </row>
    <row r="17" spans="1:19" ht="15" thickBot="1" x14ac:dyDescent="0.35">
      <c r="A17" s="16" t="s">
        <v>10</v>
      </c>
      <c r="B17" s="13">
        <v>100</v>
      </c>
      <c r="C17" s="14">
        <v>4</v>
      </c>
      <c r="D17" s="14">
        <v>4</v>
      </c>
      <c r="E17" s="18">
        <v>83</v>
      </c>
      <c r="F17" s="18">
        <v>15</v>
      </c>
      <c r="G17" s="11">
        <f t="shared" si="0"/>
        <v>98</v>
      </c>
      <c r="H17" s="14">
        <v>18</v>
      </c>
      <c r="I17" s="11">
        <f t="shared" si="1"/>
        <v>65</v>
      </c>
      <c r="J17" s="15">
        <v>10</v>
      </c>
      <c r="K17" s="10">
        <f t="shared" si="2"/>
        <v>75</v>
      </c>
      <c r="L17" s="15">
        <v>19</v>
      </c>
      <c r="M17" s="14">
        <v>83</v>
      </c>
      <c r="N17" s="15">
        <v>93</v>
      </c>
      <c r="O17" s="10">
        <f t="shared" si="3"/>
        <v>84</v>
      </c>
      <c r="P17" s="11">
        <f t="shared" si="4"/>
        <v>94</v>
      </c>
      <c r="Q17" s="34">
        <f t="shared" si="5"/>
        <v>23.5</v>
      </c>
      <c r="R17" s="14">
        <v>4</v>
      </c>
      <c r="S17" s="15">
        <v>4</v>
      </c>
    </row>
    <row r="18" spans="1:19" ht="15" thickBot="1" x14ac:dyDescent="0.35">
      <c r="A18" s="12" t="s">
        <v>11</v>
      </c>
      <c r="B18" s="13">
        <v>100</v>
      </c>
      <c r="C18" s="14">
        <v>4</v>
      </c>
      <c r="D18" s="14">
        <v>4</v>
      </c>
      <c r="E18" s="14">
        <v>78</v>
      </c>
      <c r="F18" s="14">
        <v>6</v>
      </c>
      <c r="G18" s="11">
        <f t="shared" si="0"/>
        <v>84</v>
      </c>
      <c r="H18" s="14">
        <v>23</v>
      </c>
      <c r="I18" s="11">
        <f t="shared" si="1"/>
        <v>55</v>
      </c>
      <c r="J18" s="15">
        <v>5</v>
      </c>
      <c r="K18" s="10">
        <f t="shared" si="2"/>
        <v>60</v>
      </c>
      <c r="L18" s="15">
        <v>20</v>
      </c>
      <c r="M18" s="14">
        <v>75</v>
      </c>
      <c r="N18" s="15">
        <v>80</v>
      </c>
      <c r="O18" s="10">
        <f t="shared" si="3"/>
        <v>75</v>
      </c>
      <c r="P18" s="11">
        <f t="shared" si="4"/>
        <v>80</v>
      </c>
      <c r="Q18" s="34">
        <f t="shared" si="5"/>
        <v>20</v>
      </c>
      <c r="R18" s="14">
        <v>4</v>
      </c>
      <c r="S18" s="15">
        <v>4</v>
      </c>
    </row>
    <row r="19" spans="1:19" ht="15" thickBot="1" x14ac:dyDescent="0.35">
      <c r="A19" s="12" t="s">
        <v>12</v>
      </c>
      <c r="B19" s="13">
        <v>125</v>
      </c>
      <c r="C19" s="14">
        <v>5</v>
      </c>
      <c r="D19" s="14">
        <v>4</v>
      </c>
      <c r="E19" s="14">
        <v>91</v>
      </c>
      <c r="F19" s="14">
        <v>6</v>
      </c>
      <c r="G19" s="11">
        <f t="shared" si="0"/>
        <v>97</v>
      </c>
      <c r="H19" s="14">
        <v>25</v>
      </c>
      <c r="I19" s="11">
        <f t="shared" si="1"/>
        <v>66</v>
      </c>
      <c r="J19" s="15">
        <v>2</v>
      </c>
      <c r="K19" s="10">
        <f t="shared" si="2"/>
        <v>68</v>
      </c>
      <c r="L19" s="15">
        <v>23</v>
      </c>
      <c r="M19" s="14">
        <v>89</v>
      </c>
      <c r="N19" s="15">
        <v>91</v>
      </c>
      <c r="O19" s="10">
        <f t="shared" si="3"/>
        <v>89</v>
      </c>
      <c r="P19" s="11">
        <f t="shared" si="4"/>
        <v>91</v>
      </c>
      <c r="Q19" s="34">
        <f t="shared" si="5"/>
        <v>22.75</v>
      </c>
      <c r="R19" s="14">
        <v>4</v>
      </c>
      <c r="S19" s="15">
        <v>4</v>
      </c>
    </row>
    <row r="20" spans="1:19" ht="15" thickBot="1" x14ac:dyDescent="0.35">
      <c r="A20" s="16" t="s">
        <v>13</v>
      </c>
      <c r="B20" s="13">
        <v>150</v>
      </c>
      <c r="C20" s="14">
        <v>6</v>
      </c>
      <c r="D20" s="14">
        <v>6</v>
      </c>
      <c r="E20" s="14">
        <v>152</v>
      </c>
      <c r="F20" s="14">
        <v>7</v>
      </c>
      <c r="G20" s="11">
        <f t="shared" si="0"/>
        <v>159</v>
      </c>
      <c r="H20" s="14">
        <v>42</v>
      </c>
      <c r="I20" s="11">
        <f t="shared" si="1"/>
        <v>110</v>
      </c>
      <c r="J20" s="15">
        <v>5</v>
      </c>
      <c r="K20" s="10">
        <f t="shared" si="2"/>
        <v>115</v>
      </c>
      <c r="L20" s="15">
        <v>30</v>
      </c>
      <c r="M20" s="14">
        <v>130</v>
      </c>
      <c r="N20" s="15">
        <v>135</v>
      </c>
      <c r="O20" s="10">
        <f t="shared" si="3"/>
        <v>140</v>
      </c>
      <c r="P20" s="11">
        <f t="shared" si="4"/>
        <v>145</v>
      </c>
      <c r="Q20" s="34">
        <f t="shared" si="5"/>
        <v>24.166666666666668</v>
      </c>
      <c r="R20" s="14">
        <v>6</v>
      </c>
      <c r="S20" s="15">
        <v>6</v>
      </c>
    </row>
    <row r="21" spans="1:19" ht="15" thickBot="1" x14ac:dyDescent="0.35">
      <c r="A21" s="12" t="s">
        <v>14</v>
      </c>
      <c r="B21" s="13">
        <v>75</v>
      </c>
      <c r="C21" s="14">
        <v>3</v>
      </c>
      <c r="D21" s="14">
        <v>3</v>
      </c>
      <c r="E21" s="14">
        <v>65</v>
      </c>
      <c r="F21" s="14">
        <v>3</v>
      </c>
      <c r="G21" s="11">
        <f t="shared" si="0"/>
        <v>68</v>
      </c>
      <c r="H21" s="14">
        <v>14</v>
      </c>
      <c r="I21" s="11">
        <f t="shared" si="1"/>
        <v>51</v>
      </c>
      <c r="J21" s="15">
        <v>3</v>
      </c>
      <c r="K21" s="10">
        <f t="shared" si="2"/>
        <v>54</v>
      </c>
      <c r="L21" s="15">
        <v>19</v>
      </c>
      <c r="M21" s="14">
        <v>68</v>
      </c>
      <c r="N21" s="15">
        <v>71</v>
      </c>
      <c r="O21" s="10">
        <f t="shared" si="3"/>
        <v>70</v>
      </c>
      <c r="P21" s="11">
        <f t="shared" si="4"/>
        <v>73</v>
      </c>
      <c r="Q21" s="34">
        <f t="shared" si="5"/>
        <v>24.333333333333332</v>
      </c>
      <c r="R21" s="14">
        <v>3</v>
      </c>
      <c r="S21" s="15">
        <v>3</v>
      </c>
    </row>
    <row r="22" spans="1:19" ht="15" thickBot="1" x14ac:dyDescent="0.35">
      <c r="A22" s="12" t="s">
        <v>15</v>
      </c>
      <c r="B22" s="13">
        <v>75</v>
      </c>
      <c r="C22" s="14">
        <v>3</v>
      </c>
      <c r="D22" s="14">
        <v>3</v>
      </c>
      <c r="E22" s="14">
        <v>76</v>
      </c>
      <c r="F22" s="14">
        <v>1</v>
      </c>
      <c r="G22" s="11">
        <f t="shared" si="0"/>
        <v>77</v>
      </c>
      <c r="H22" s="14">
        <v>24</v>
      </c>
      <c r="I22" s="11">
        <f t="shared" si="1"/>
        <v>52</v>
      </c>
      <c r="J22" s="15">
        <v>3</v>
      </c>
      <c r="K22" s="10">
        <f t="shared" si="2"/>
        <v>55</v>
      </c>
      <c r="L22" s="15">
        <v>14</v>
      </c>
      <c r="M22" s="14">
        <v>56</v>
      </c>
      <c r="N22" s="15">
        <v>59</v>
      </c>
      <c r="O22" s="10">
        <f t="shared" si="3"/>
        <v>66</v>
      </c>
      <c r="P22" s="11">
        <f t="shared" si="4"/>
        <v>69</v>
      </c>
      <c r="Q22" s="34">
        <f t="shared" si="5"/>
        <v>23</v>
      </c>
      <c r="R22" s="14">
        <v>3</v>
      </c>
      <c r="S22" s="15">
        <v>3</v>
      </c>
    </row>
    <row r="23" spans="1:19" ht="15" thickBot="1" x14ac:dyDescent="0.35">
      <c r="A23" s="12" t="s">
        <v>16</v>
      </c>
      <c r="B23" s="13">
        <v>75</v>
      </c>
      <c r="C23" s="14">
        <v>3</v>
      </c>
      <c r="D23" s="14">
        <v>3</v>
      </c>
      <c r="E23" s="14">
        <v>63</v>
      </c>
      <c r="F23" s="14">
        <v>9</v>
      </c>
      <c r="G23" s="11">
        <f t="shared" si="0"/>
        <v>72</v>
      </c>
      <c r="H23" s="14">
        <v>19</v>
      </c>
      <c r="I23" s="11">
        <f t="shared" si="1"/>
        <v>44</v>
      </c>
      <c r="J23" s="15">
        <v>6</v>
      </c>
      <c r="K23" s="10">
        <f t="shared" si="2"/>
        <v>50</v>
      </c>
      <c r="L23" s="15">
        <v>14</v>
      </c>
      <c r="M23" s="14">
        <v>55</v>
      </c>
      <c r="N23" s="15">
        <v>61</v>
      </c>
      <c r="O23" s="10">
        <f t="shared" si="3"/>
        <v>58</v>
      </c>
      <c r="P23" s="11">
        <f t="shared" si="4"/>
        <v>64</v>
      </c>
      <c r="Q23" s="34">
        <f t="shared" si="5"/>
        <v>21.333333333333332</v>
      </c>
      <c r="R23" s="14">
        <v>3</v>
      </c>
      <c r="S23" s="15">
        <v>3</v>
      </c>
    </row>
    <row r="24" spans="1:19" ht="15" thickBot="1" x14ac:dyDescent="0.35">
      <c r="A24" s="16" t="s">
        <v>17</v>
      </c>
      <c r="B24" s="13">
        <v>200</v>
      </c>
      <c r="C24" s="14">
        <v>8</v>
      </c>
      <c r="D24" s="14">
        <v>6</v>
      </c>
      <c r="E24" s="14">
        <v>141</v>
      </c>
      <c r="F24" s="14">
        <v>10</v>
      </c>
      <c r="G24" s="11">
        <f t="shared" si="0"/>
        <v>151</v>
      </c>
      <c r="H24" s="14">
        <v>41</v>
      </c>
      <c r="I24" s="11">
        <f t="shared" si="1"/>
        <v>100</v>
      </c>
      <c r="J24" s="15">
        <v>4</v>
      </c>
      <c r="K24" s="10">
        <f t="shared" si="2"/>
        <v>104</v>
      </c>
      <c r="L24" s="15">
        <v>24</v>
      </c>
      <c r="M24" s="14">
        <v>123</v>
      </c>
      <c r="N24" s="15">
        <v>128</v>
      </c>
      <c r="O24" s="10">
        <f t="shared" si="3"/>
        <v>124</v>
      </c>
      <c r="P24" s="11">
        <f t="shared" si="4"/>
        <v>128</v>
      </c>
      <c r="Q24" s="34">
        <f t="shared" si="5"/>
        <v>21.333333333333332</v>
      </c>
      <c r="R24" s="14">
        <v>6</v>
      </c>
      <c r="S24" s="15">
        <v>6</v>
      </c>
    </row>
    <row r="25" spans="1:19" ht="15" thickBot="1" x14ac:dyDescent="0.35">
      <c r="A25" s="12" t="s">
        <v>18</v>
      </c>
      <c r="B25" s="13">
        <v>150</v>
      </c>
      <c r="C25" s="14">
        <v>6</v>
      </c>
      <c r="D25" s="14">
        <v>5</v>
      </c>
      <c r="E25" s="14">
        <v>102</v>
      </c>
      <c r="F25" s="14">
        <v>8</v>
      </c>
      <c r="G25" s="11">
        <f t="shared" si="0"/>
        <v>110</v>
      </c>
      <c r="H25" s="14">
        <v>23</v>
      </c>
      <c r="I25" s="11">
        <f t="shared" si="1"/>
        <v>79</v>
      </c>
      <c r="J25" s="15">
        <v>5</v>
      </c>
      <c r="K25" s="10">
        <f t="shared" si="2"/>
        <v>84</v>
      </c>
      <c r="L25" s="15">
        <v>28</v>
      </c>
      <c r="M25" s="14">
        <v>107</v>
      </c>
      <c r="N25" s="15">
        <v>112</v>
      </c>
      <c r="O25" s="10">
        <f t="shared" si="3"/>
        <v>107</v>
      </c>
      <c r="P25" s="11">
        <f t="shared" si="4"/>
        <v>112</v>
      </c>
      <c r="Q25" s="34">
        <f t="shared" si="5"/>
        <v>22.4</v>
      </c>
      <c r="R25" s="14">
        <v>5</v>
      </c>
      <c r="S25" s="15">
        <v>5</v>
      </c>
    </row>
    <row r="26" spans="1:19" ht="15" thickBot="1" x14ac:dyDescent="0.35">
      <c r="A26" s="28" t="s">
        <v>19</v>
      </c>
      <c r="B26" s="29">
        <f>SUM(B7:B25)</f>
        <v>2075</v>
      </c>
      <c r="C26" s="30">
        <f>SUM(C7:C25)</f>
        <v>83</v>
      </c>
      <c r="D26" s="30">
        <f>SUM(D7:D25)</f>
        <v>76</v>
      </c>
      <c r="E26" s="33">
        <f>SUM(E7:E25)</f>
        <v>1705</v>
      </c>
      <c r="F26" s="33">
        <f>SUM(F7:F25)</f>
        <v>111</v>
      </c>
      <c r="G26" s="30">
        <f t="shared" ref="G26" si="6">SUM(G7:G25)</f>
        <v>1816</v>
      </c>
      <c r="H26" s="33">
        <f t="shared" ref="H26:P26" si="7">SUM(H7:H25)</f>
        <v>462</v>
      </c>
      <c r="I26" s="30">
        <f>SUM(I7:I25)</f>
        <v>1243</v>
      </c>
      <c r="J26" s="30">
        <f t="shared" si="7"/>
        <v>73</v>
      </c>
      <c r="K26" s="33">
        <f t="shared" si="7"/>
        <v>1316</v>
      </c>
      <c r="L26" s="30">
        <f t="shared" si="7"/>
        <v>388</v>
      </c>
      <c r="M26" s="33">
        <f t="shared" si="7"/>
        <v>1583</v>
      </c>
      <c r="N26" s="30">
        <f t="shared" si="7"/>
        <v>1657</v>
      </c>
      <c r="O26" s="33">
        <f t="shared" si="7"/>
        <v>1631</v>
      </c>
      <c r="P26" s="30">
        <f t="shared" si="7"/>
        <v>1704</v>
      </c>
      <c r="Q26" s="35">
        <f t="shared" si="5"/>
        <v>22.421052631578949</v>
      </c>
      <c r="R26" s="30">
        <f>SUM(R7:R25)</f>
        <v>76</v>
      </c>
      <c r="S26" s="31">
        <f>SUM(S25,S24,S23,S22,S21,S20,S19,S18,S17,S16,S15,S14,S13,S12,S11,S10,S9,S8,S7)</f>
        <v>75</v>
      </c>
    </row>
    <row r="27" spans="1:19" x14ac:dyDescent="0.3">
      <c r="A27" s="19" t="s">
        <v>34</v>
      </c>
      <c r="B27" s="20">
        <v>75</v>
      </c>
      <c r="C27" s="21">
        <v>3</v>
      </c>
      <c r="D27" s="21">
        <v>3</v>
      </c>
      <c r="E27" s="22">
        <v>75</v>
      </c>
      <c r="F27" s="22">
        <v>1</v>
      </c>
      <c r="G27" s="10">
        <f t="shared" si="0"/>
        <v>76</v>
      </c>
      <c r="H27" s="22">
        <v>10</v>
      </c>
      <c r="I27" s="10">
        <f t="shared" si="1"/>
        <v>65</v>
      </c>
      <c r="J27" s="23">
        <v>1</v>
      </c>
      <c r="K27" s="10">
        <f t="shared" si="2"/>
        <v>66</v>
      </c>
      <c r="L27" s="22">
        <v>10</v>
      </c>
      <c r="M27" s="22">
        <v>75</v>
      </c>
      <c r="N27" s="23">
        <v>76</v>
      </c>
      <c r="O27" s="10">
        <f t="shared" si="3"/>
        <v>75</v>
      </c>
      <c r="P27" s="10">
        <f t="shared" si="4"/>
        <v>76</v>
      </c>
      <c r="Q27" s="34">
        <f t="shared" si="5"/>
        <v>25.333333333333332</v>
      </c>
      <c r="R27" s="23">
        <v>3</v>
      </c>
      <c r="S27" s="36">
        <v>3</v>
      </c>
    </row>
    <row r="28" spans="1:19" x14ac:dyDescent="0.3">
      <c r="A28" s="2" t="s">
        <v>33</v>
      </c>
      <c r="B28" s="24">
        <v>100</v>
      </c>
      <c r="C28" s="25">
        <v>4</v>
      </c>
      <c r="D28" s="25">
        <v>2</v>
      </c>
      <c r="E28" s="3">
        <v>50</v>
      </c>
      <c r="F28" s="3">
        <v>1</v>
      </c>
      <c r="G28" s="10">
        <f t="shared" si="0"/>
        <v>51</v>
      </c>
      <c r="H28" s="25">
        <v>14</v>
      </c>
      <c r="I28" s="10">
        <f t="shared" si="1"/>
        <v>36</v>
      </c>
      <c r="J28" s="3">
        <v>0</v>
      </c>
      <c r="K28" s="10">
        <f t="shared" si="2"/>
        <v>36</v>
      </c>
      <c r="L28" s="25">
        <v>9</v>
      </c>
      <c r="M28" s="3">
        <v>45</v>
      </c>
      <c r="N28" s="25">
        <v>45</v>
      </c>
      <c r="O28" s="10">
        <f t="shared" si="3"/>
        <v>45</v>
      </c>
      <c r="P28" s="10">
        <f t="shared" si="4"/>
        <v>45</v>
      </c>
      <c r="Q28" s="34">
        <f t="shared" si="5"/>
        <v>22.5</v>
      </c>
      <c r="R28" s="25">
        <v>2</v>
      </c>
      <c r="S28" s="25">
        <v>2</v>
      </c>
    </row>
    <row r="29" spans="1:19" x14ac:dyDescent="0.3">
      <c r="A29" s="2" t="s">
        <v>20</v>
      </c>
      <c r="B29" s="24">
        <v>100</v>
      </c>
      <c r="C29" s="25">
        <v>4</v>
      </c>
      <c r="D29" s="25">
        <v>4</v>
      </c>
      <c r="E29" s="3">
        <v>105</v>
      </c>
      <c r="F29" s="3">
        <v>1</v>
      </c>
      <c r="G29" s="10">
        <f t="shared" si="0"/>
        <v>106</v>
      </c>
      <c r="H29" s="25">
        <v>27</v>
      </c>
      <c r="I29" s="10">
        <f t="shared" si="1"/>
        <v>78</v>
      </c>
      <c r="J29" s="3">
        <v>1</v>
      </c>
      <c r="K29" s="10">
        <f t="shared" si="2"/>
        <v>79</v>
      </c>
      <c r="L29" s="25">
        <v>28</v>
      </c>
      <c r="M29" s="3">
        <v>106</v>
      </c>
      <c r="N29" s="25">
        <v>107</v>
      </c>
      <c r="O29" s="10">
        <f t="shared" si="3"/>
        <v>106</v>
      </c>
      <c r="P29" s="10">
        <f t="shared" si="4"/>
        <v>107</v>
      </c>
      <c r="Q29" s="34">
        <f t="shared" si="5"/>
        <v>26.75</v>
      </c>
      <c r="R29" s="25">
        <v>4</v>
      </c>
      <c r="S29" s="25">
        <v>4</v>
      </c>
    </row>
    <row r="30" spans="1:19" x14ac:dyDescent="0.3">
      <c r="A30" s="2" t="s">
        <v>24</v>
      </c>
      <c r="B30" s="24">
        <v>150</v>
      </c>
      <c r="C30" s="25">
        <v>6</v>
      </c>
      <c r="D30" s="25">
        <v>6</v>
      </c>
      <c r="E30" s="3">
        <v>116</v>
      </c>
      <c r="F30" s="3">
        <v>2</v>
      </c>
      <c r="G30" s="10">
        <f t="shared" si="0"/>
        <v>118</v>
      </c>
      <c r="H30" s="25">
        <v>36</v>
      </c>
      <c r="I30" s="10">
        <f t="shared" si="1"/>
        <v>80</v>
      </c>
      <c r="J30" s="3">
        <v>0</v>
      </c>
      <c r="K30" s="10">
        <f t="shared" si="2"/>
        <v>80</v>
      </c>
      <c r="L30" s="25">
        <v>28</v>
      </c>
      <c r="M30" s="3">
        <v>106</v>
      </c>
      <c r="N30" s="25">
        <v>106</v>
      </c>
      <c r="O30" s="10">
        <f t="shared" si="3"/>
        <v>108</v>
      </c>
      <c r="P30" s="10">
        <f t="shared" si="4"/>
        <v>108</v>
      </c>
      <c r="Q30" s="34">
        <f t="shared" si="5"/>
        <v>18</v>
      </c>
      <c r="R30" s="25">
        <v>6</v>
      </c>
      <c r="S30" s="25">
        <v>6</v>
      </c>
    </row>
    <row r="31" spans="1:19" x14ac:dyDescent="0.3">
      <c r="A31" s="2" t="s">
        <v>23</v>
      </c>
      <c r="B31" s="24">
        <v>50</v>
      </c>
      <c r="C31" s="25">
        <v>2</v>
      </c>
      <c r="D31" s="25">
        <v>2</v>
      </c>
      <c r="E31" s="3">
        <v>48</v>
      </c>
      <c r="F31" s="3">
        <v>2</v>
      </c>
      <c r="G31" s="25">
        <f t="shared" si="0"/>
        <v>50</v>
      </c>
      <c r="H31" s="25">
        <v>11</v>
      </c>
      <c r="I31" s="10">
        <f t="shared" si="1"/>
        <v>37</v>
      </c>
      <c r="J31" s="3">
        <v>0</v>
      </c>
      <c r="K31" s="10">
        <f t="shared" si="2"/>
        <v>37</v>
      </c>
      <c r="L31" s="25">
        <v>13</v>
      </c>
      <c r="M31" s="3">
        <v>49</v>
      </c>
      <c r="N31" s="25">
        <v>49</v>
      </c>
      <c r="O31" s="10">
        <f t="shared" si="3"/>
        <v>50</v>
      </c>
      <c r="P31" s="10">
        <f t="shared" si="4"/>
        <v>50</v>
      </c>
      <c r="Q31" s="34">
        <f t="shared" si="5"/>
        <v>25</v>
      </c>
      <c r="R31" s="25">
        <v>2</v>
      </c>
      <c r="S31" s="25">
        <v>2</v>
      </c>
    </row>
    <row r="32" spans="1:19" x14ac:dyDescent="0.3">
      <c r="A32" s="2" t="s">
        <v>21</v>
      </c>
      <c r="B32" s="24">
        <v>75</v>
      </c>
      <c r="C32" s="25">
        <v>5</v>
      </c>
      <c r="D32" s="25">
        <v>6</v>
      </c>
      <c r="E32" s="4">
        <v>63</v>
      </c>
      <c r="F32" s="4" t="s">
        <v>49</v>
      </c>
      <c r="G32" s="25">
        <v>132</v>
      </c>
      <c r="H32" s="25">
        <v>21</v>
      </c>
      <c r="I32" s="10">
        <f t="shared" si="1"/>
        <v>42</v>
      </c>
      <c r="J32" s="3" t="s">
        <v>49</v>
      </c>
      <c r="K32" s="10">
        <f t="shared" si="2"/>
        <v>42</v>
      </c>
      <c r="L32" s="25">
        <v>15</v>
      </c>
      <c r="M32" s="4">
        <v>53</v>
      </c>
      <c r="N32" s="25">
        <v>107</v>
      </c>
      <c r="O32" s="10">
        <f t="shared" si="3"/>
        <v>57</v>
      </c>
      <c r="P32" s="25">
        <v>113</v>
      </c>
      <c r="Q32" s="25" t="s">
        <v>50</v>
      </c>
      <c r="R32" s="25">
        <v>6</v>
      </c>
      <c r="S32" s="25">
        <v>5</v>
      </c>
    </row>
    <row r="33" spans="1:19" x14ac:dyDescent="0.3">
      <c r="A33" s="2" t="s">
        <v>22</v>
      </c>
      <c r="B33" s="24">
        <v>32</v>
      </c>
      <c r="C33" s="25">
        <v>3</v>
      </c>
      <c r="D33" s="25">
        <v>3</v>
      </c>
      <c r="E33" s="3">
        <v>36</v>
      </c>
      <c r="F33" s="3" t="s">
        <v>49</v>
      </c>
      <c r="G33" s="25">
        <v>100</v>
      </c>
      <c r="H33" s="25">
        <v>9</v>
      </c>
      <c r="I33" s="10">
        <f t="shared" si="1"/>
        <v>27</v>
      </c>
      <c r="J33" s="3" t="s">
        <v>49</v>
      </c>
      <c r="K33" s="10">
        <f t="shared" si="2"/>
        <v>27</v>
      </c>
      <c r="L33" s="26">
        <v>6</v>
      </c>
      <c r="M33" s="5">
        <v>33</v>
      </c>
      <c r="N33" s="25">
        <v>97</v>
      </c>
      <c r="O33" s="10">
        <f t="shared" si="3"/>
        <v>33</v>
      </c>
      <c r="P33" s="25">
        <v>97</v>
      </c>
      <c r="Q33" s="25" t="s">
        <v>50</v>
      </c>
      <c r="R33" s="25">
        <v>3</v>
      </c>
      <c r="S33" s="25">
        <v>3</v>
      </c>
    </row>
    <row r="34" spans="1:19" ht="15" thickBot="1" x14ac:dyDescent="0.35">
      <c r="A34" s="32" t="s">
        <v>25</v>
      </c>
      <c r="B34" s="27">
        <f>SUM(B26:B33)</f>
        <v>2657</v>
      </c>
      <c r="C34" s="27">
        <f t="shared" ref="C34:N34" si="8">SUM(C26:C33)</f>
        <v>110</v>
      </c>
      <c r="D34" s="27">
        <f t="shared" si="8"/>
        <v>102</v>
      </c>
      <c r="E34" s="27">
        <f t="shared" si="8"/>
        <v>2198</v>
      </c>
      <c r="F34" s="27">
        <f t="shared" si="8"/>
        <v>118</v>
      </c>
      <c r="G34" s="27">
        <f t="shared" si="8"/>
        <v>2449</v>
      </c>
      <c r="H34" s="27">
        <f t="shared" si="8"/>
        <v>590</v>
      </c>
      <c r="I34" s="27">
        <f t="shared" si="8"/>
        <v>1608</v>
      </c>
      <c r="J34" s="27">
        <f t="shared" si="8"/>
        <v>75</v>
      </c>
      <c r="K34" s="27">
        <f t="shared" si="8"/>
        <v>1683</v>
      </c>
      <c r="L34" s="27">
        <f t="shared" si="8"/>
        <v>497</v>
      </c>
      <c r="M34" s="27">
        <f t="shared" si="8"/>
        <v>2050</v>
      </c>
      <c r="N34" s="27">
        <f t="shared" si="8"/>
        <v>2244</v>
      </c>
      <c r="O34" s="27">
        <f>SUM(O26:O33)</f>
        <v>2105</v>
      </c>
      <c r="P34" s="27">
        <f>SUM(P26:P33)</f>
        <v>2300</v>
      </c>
      <c r="Q34" s="27"/>
      <c r="R34" s="27">
        <f>SUM(R27:R33,R26)</f>
        <v>102</v>
      </c>
      <c r="S34" s="37">
        <f>SUM(S32:S33,S31,S30,S29,S28,S27,S26)</f>
        <v>100</v>
      </c>
    </row>
    <row r="35" spans="1:19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3">
      <c r="A36"/>
      <c r="B36" s="6"/>
      <c r="C36" s="6"/>
      <c r="D36" s="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3">
      <c r="A37" t="s">
        <v>30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</sheetData>
  <mergeCells count="19">
    <mergeCell ref="S3:S6"/>
    <mergeCell ref="P3:P6"/>
    <mergeCell ref="Q3:Q6"/>
    <mergeCell ref="I3:I6"/>
    <mergeCell ref="K3:K6"/>
    <mergeCell ref="L3:L6"/>
    <mergeCell ref="M3:M6"/>
    <mergeCell ref="N3:N6"/>
    <mergeCell ref="O3:O6"/>
    <mergeCell ref="J3:J6"/>
    <mergeCell ref="R3:R6"/>
    <mergeCell ref="H3:H6"/>
    <mergeCell ref="A3:A6"/>
    <mergeCell ref="B3:B6"/>
    <mergeCell ref="C3:C6"/>
    <mergeCell ref="E3:E6"/>
    <mergeCell ref="G3:G6"/>
    <mergeCell ref="F3:F6"/>
    <mergeCell ref="D3:D6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Sárdi Zoltánné</dc:creator>
  <cp:lastModifiedBy>KPH KPH</cp:lastModifiedBy>
  <cp:lastPrinted>2024-06-13T06:05:51Z</cp:lastPrinted>
  <dcterms:created xsi:type="dcterms:W3CDTF">2018-05-23T15:19:33Z</dcterms:created>
  <dcterms:modified xsi:type="dcterms:W3CDTF">2024-06-13T06:06:12Z</dcterms:modified>
</cp:coreProperties>
</file>