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rhato\Bérczi Antal\Nemzetiség\LNÖ\"/>
    </mc:Choice>
  </mc:AlternateContent>
  <bookViews>
    <workbookView xWindow="0" yWindow="0" windowWidth="23040" windowHeight="8805"/>
  </bookViews>
  <sheets>
    <sheet name="Műk+Önk" sheetId="2" r:id="rId1"/>
  </sheets>
  <definedNames>
    <definedName name="_xlnm.Print_Area" localSheetId="0">'Műk+Önk'!$B$1:$K$44</definedName>
  </definedNames>
  <calcPr calcId="152511"/>
</workbook>
</file>

<file path=xl/calcChain.xml><?xml version="1.0" encoding="utf-8"?>
<calcChain xmlns="http://schemas.openxmlformats.org/spreadsheetml/2006/main">
  <c r="J18" i="2" l="1"/>
  <c r="I34" i="2"/>
  <c r="I36" i="2"/>
  <c r="I38" i="2"/>
  <c r="I27" i="2" l="1"/>
  <c r="I26" i="2"/>
  <c r="I35" i="2" l="1"/>
  <c r="I30" i="2"/>
  <c r="I28" i="2" l="1"/>
  <c r="I14" i="2"/>
  <c r="I39" i="2" l="1"/>
  <c r="I42" i="2"/>
  <c r="H42" i="2"/>
  <c r="J37" i="2"/>
  <c r="H28" i="2" l="1"/>
  <c r="J28" i="2" l="1"/>
  <c r="I24" i="2"/>
  <c r="I44" i="2" s="1"/>
  <c r="H24" i="2"/>
  <c r="H23" i="2" s="1"/>
  <c r="H22" i="2" s="1"/>
  <c r="I23" i="2" l="1"/>
  <c r="I22" i="2" s="1"/>
  <c r="H44" i="2"/>
  <c r="H8" i="2" l="1"/>
  <c r="H7" i="2" s="1"/>
  <c r="H6" i="2" l="1"/>
  <c r="H18" i="2" s="1"/>
  <c r="J25" i="2"/>
  <c r="J26" i="2"/>
  <c r="J27" i="2"/>
  <c r="J29" i="2"/>
  <c r="J30" i="2"/>
  <c r="J31" i="2"/>
  <c r="J32" i="2"/>
  <c r="J33" i="2"/>
  <c r="J34" i="2"/>
  <c r="J35" i="2"/>
  <c r="J36" i="2"/>
  <c r="J38" i="2"/>
  <c r="J39" i="2"/>
  <c r="J40" i="2"/>
  <c r="J41" i="2"/>
  <c r="J42" i="2"/>
  <c r="J22" i="2" s="1"/>
  <c r="J43" i="2"/>
  <c r="J9" i="2"/>
  <c r="J10" i="2"/>
  <c r="J11" i="2"/>
  <c r="J12" i="2"/>
  <c r="J14" i="2"/>
  <c r="I8" i="2"/>
  <c r="I7" i="2" s="1"/>
  <c r="I6" i="2" s="1"/>
  <c r="I18" i="2" s="1"/>
  <c r="J8" i="2" l="1"/>
  <c r="J6" i="2"/>
  <c r="J7" i="2"/>
  <c r="J24" i="2" l="1"/>
  <c r="J44" i="2" l="1"/>
</calcChain>
</file>

<file path=xl/sharedStrings.xml><?xml version="1.0" encoding="utf-8"?>
<sst xmlns="http://schemas.openxmlformats.org/spreadsheetml/2006/main" count="64" uniqueCount="62">
  <si>
    <t>BEVÉTELEK</t>
  </si>
  <si>
    <t>I. Tárgyévi működési bevételek</t>
  </si>
  <si>
    <t>BEVÉTELEK mindösszesen</t>
  </si>
  <si>
    <t>KIADÁSOK</t>
  </si>
  <si>
    <t>KIADÁSOK mindösszesen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</si>
  <si>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</si>
  <si>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 xml:space="preserve">Eltérés
</t>
  </si>
  <si>
    <t>1.1.1.   Nemzetiségi önkormányzati képviselők tiszteletdíja</t>
  </si>
  <si>
    <t>1.3.3.   Informatikai szolgáltatások</t>
  </si>
  <si>
    <r>
      <t>1.3.5.</t>
    </r>
    <r>
      <rPr>
        <sz val="12"/>
        <color indexed="8"/>
        <rFont val="Times New Roman"/>
        <family val="1"/>
        <charset val="238"/>
      </rPr>
      <t>   Bérleti díj</t>
    </r>
  </si>
  <si>
    <t>1.3.7.   Kiküldetések</t>
  </si>
  <si>
    <t>1.3.8.   Működési célú előzetesen felszámított áfa</t>
  </si>
  <si>
    <r>
      <t>1.3.6.</t>
    </r>
    <r>
      <rPr>
        <sz val="12"/>
        <color indexed="8"/>
        <rFont val="Times New Roman"/>
        <family val="1"/>
        <charset val="238"/>
      </rPr>
      <t>   Egyéb szolgáltatások (bank ktg, posta)</t>
    </r>
  </si>
  <si>
    <t>1.1. Állami működési támogatás maradványa</t>
  </si>
  <si>
    <t>1.2. Feladatalapú támogatás maradványa</t>
  </si>
  <si>
    <t>1.3. Önkormányzati támogatás maradványa</t>
  </si>
  <si>
    <r>
      <t>1.3.2.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2"/>
        <color indexed="8"/>
        <rFont val="Times New Roman"/>
        <family val="1"/>
        <charset val="238"/>
      </rPr>
      <t>Üzemeltetési anyagbeszerzés</t>
    </r>
  </si>
  <si>
    <r>
      <t>1.3.1.</t>
    </r>
    <r>
      <rPr>
        <sz val="7"/>
        <color indexed="8"/>
        <rFont val="Times New Roman"/>
        <family val="1"/>
        <charset val="238"/>
      </rPr>
      <t xml:space="preserve">    </t>
    </r>
    <r>
      <rPr>
        <sz val="12"/>
        <color indexed="8"/>
        <rFont val="Times New Roman"/>
        <family val="1"/>
        <charset val="238"/>
      </rPr>
      <t>Szakmai anyagok beszerzése (könyv, újság)</t>
    </r>
  </si>
  <si>
    <r>
      <t>1.3.4.</t>
    </r>
    <r>
      <rPr>
        <sz val="12"/>
        <color indexed="8"/>
        <rFont val="Times New Roman"/>
        <family val="1"/>
        <charset val="238"/>
      </rPr>
      <t>   Kommunikációs szolgáltatások</t>
    </r>
  </si>
  <si>
    <r>
      <t>1.</t>
    </r>
    <r>
      <rPr>
        <b/>
        <sz val="7"/>
        <color indexed="8"/>
        <rFont val="Times New Roman"/>
        <family val="1"/>
        <charset val="238"/>
      </rPr>
      <t> 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</si>
  <si>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1.1. Személyi juttatás összesen</t>
  </si>
  <si>
    <t>1.2. Munkaadót terhelő járulékok és szociális hozzájárulási adó</t>
  </si>
  <si>
    <t>1.3. Dologi és egyéb folyó kiadás</t>
  </si>
  <si>
    <r>
      <t>1.</t>
    </r>
    <r>
      <rPr>
        <b/>
        <sz val="7"/>
        <color indexed="8"/>
        <rFont val="Times New Roman"/>
        <family val="1"/>
        <charset val="238"/>
      </rPr>
      <t> 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</si>
  <si>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>1.1.</t>
    </r>
    <r>
      <rPr>
        <b/>
        <sz val="7"/>
        <color indexed="8"/>
        <rFont val="Times New Roman"/>
        <family val="1"/>
        <charset val="238"/>
      </rPr>
      <t> 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</si>
  <si>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r>
      <t>1.1.1.</t>
    </r>
    <r>
      <rPr>
        <sz val="7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>Központi támogatás</t>
    </r>
  </si>
  <si>
    <t>1.1.1.1. Működési támogatás</t>
  </si>
  <si>
    <t>1.1.1.2. Feladatalapú támogatás</t>
  </si>
  <si>
    <r>
      <t>1.1.2.</t>
    </r>
    <r>
      <rPr>
        <sz val="7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</si>
  <si>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t>1.2. Egyéb működési bevétel</t>
  </si>
  <si>
    <r>
      <t>II.</t>
    </r>
    <r>
      <rPr>
        <sz val="7"/>
        <color indexed="8"/>
        <rFont val="Times New Roman"/>
        <family val="1"/>
        <charset val="238"/>
      </rPr>
      <t xml:space="preserve"> </t>
    </r>
    <r>
      <rPr>
        <u/>
        <sz val="12"/>
        <color indexed="8"/>
        <rFont val="Times New Roman"/>
        <family val="1"/>
        <charset val="238"/>
      </rPr>
      <t>Pénzmaradvány</t>
    </r>
  </si>
  <si>
    <r>
      <t xml:space="preserve">1. </t>
    </r>
    <r>
      <rPr>
        <sz val="12"/>
        <color indexed="8"/>
        <rFont val="Times New Roman"/>
        <family val="1"/>
        <charset val="238"/>
      </rPr>
      <t>Működési pénzmaradvány</t>
    </r>
  </si>
  <si>
    <t>2. Támogatások</t>
  </si>
  <si>
    <t>1. Beruházás</t>
  </si>
  <si>
    <t>II. Tárgyévi felhalmozási célú kiadások</t>
  </si>
  <si>
    <t>09161</t>
  </si>
  <si>
    <t>094111</t>
  </si>
  <si>
    <t>0981311</t>
  </si>
  <si>
    <t>051211</t>
  </si>
  <si>
    <t>051231</t>
  </si>
  <si>
    <t>0521</t>
  </si>
  <si>
    <t>053111</t>
  </si>
  <si>
    <t>053121</t>
  </si>
  <si>
    <t>'053211</t>
  </si>
  <si>
    <t>053221</t>
  </si>
  <si>
    <t>053331</t>
  </si>
  <si>
    <t>053371</t>
  </si>
  <si>
    <t>053411</t>
  </si>
  <si>
    <t>053511</t>
  </si>
  <si>
    <t>053551</t>
  </si>
  <si>
    <t>055121</t>
  </si>
  <si>
    <t>05631</t>
  </si>
  <si>
    <t>1.3.9. Egyéb pénzügyi műveletek kiadásai</t>
  </si>
  <si>
    <t>1.1.2.   Egyéb külső személyi juttatások / Reprezentációs kiadások</t>
  </si>
  <si>
    <t>1.3.10.   Egyéb dologi kiadások</t>
  </si>
  <si>
    <t>053541</t>
  </si>
  <si>
    <r>
      <t>2.</t>
    </r>
    <r>
      <rPr>
        <sz val="12"/>
        <color indexed="8"/>
        <rFont val="Times New Roman"/>
        <family val="1"/>
        <charset val="238"/>
      </rPr>
      <t>1.   Támogatása (áht-n belül)</t>
    </r>
  </si>
  <si>
    <r>
      <t>2.</t>
    </r>
    <r>
      <rPr>
        <sz val="12"/>
        <color indexed="8"/>
        <rFont val="Times New Roman"/>
        <family val="1"/>
        <charset val="238"/>
      </rPr>
      <t>2.   Támogatása (áht-n kívül)</t>
    </r>
  </si>
  <si>
    <t>Lengyel Nemzetiségi Önkormányzat 2023. évi költségvetési  előirányzatainak 2. sz. mód. (adatok e Ft-ban)</t>
  </si>
  <si>
    <t>2023. évi módosított
előirányzat</t>
  </si>
  <si>
    <t>2023. évi
 új előirányzat</t>
  </si>
  <si>
    <t>2023. évi 
új
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</si>
</sst>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b/>
      <sz val="8"/>
      <color rgb="FF00B05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6" fillId="0" borderId="0" xfId="0" applyFont="1" applyAlignme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" fontId="4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0" fontId="9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" fontId="0" fillId="0" borderId="0" xfId="0" applyNumberFormat="1"/>
    <xf numFmtId="3" fontId="12" fillId="0" borderId="0" xfId="0" applyNumberFormat="1" applyFont="1"/>
    <xf numFmtId="0" fontId="15" fillId="0" borderId="0" xfId="0" applyFont="1" applyAlignment="1"/>
    <xf numFmtId="0" fontId="16" fillId="0" borderId="0" xfId="0" applyFont="1"/>
    <xf numFmtId="0" fontId="16" fillId="0" borderId="0" xfId="0" applyFont="1" applyBorder="1" applyAlignment="1">
      <alignment horizontal="center" wrapText="1"/>
    </xf>
    <xf numFmtId="0" fontId="16" fillId="0" borderId="0" xfId="0" applyFont="1" applyBorder="1"/>
    <xf numFmtId="0" fontId="14" fillId="0" borderId="0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0" fontId="14" fillId="0" borderId="0" xfId="0" quotePrefix="1" applyFont="1" applyBorder="1" applyAlignment="1">
      <alignment wrapText="1"/>
    </xf>
    <xf numFmtId="0" fontId="18" fillId="0" borderId="0" xfId="0" quotePrefix="1" applyFont="1" applyBorder="1"/>
    <xf numFmtId="0" fontId="14" fillId="0" borderId="0" xfId="0" quotePrefix="1" applyFont="1" applyBorder="1"/>
    <xf numFmtId="0" fontId="17" fillId="0" borderId="0" xfId="0" quotePrefix="1" applyFont="1" applyBorder="1" applyAlignment="1">
      <alignment wrapText="1"/>
    </xf>
    <xf numFmtId="3" fontId="13" fillId="0" borderId="1" xfId="0" applyNumberFormat="1" applyFont="1" applyBorder="1"/>
    <xf numFmtId="3" fontId="4" fillId="0" borderId="1" xfId="0" applyNumberFormat="1" applyFont="1" applyFill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10" fillId="0" borderId="2" xfId="0" applyNumberFormat="1" applyFont="1" applyBorder="1" applyAlignment="1">
      <alignment horizontal="left" wrapText="1"/>
    </xf>
    <xf numFmtId="0" fontId="11" fillId="0" borderId="3" xfId="0" applyNumberFormat="1" applyFont="1" applyBorder="1" applyAlignment="1">
      <alignment horizontal="left"/>
    </xf>
    <xf numFmtId="0" fontId="11" fillId="0" borderId="4" xfId="0" applyNumberFormat="1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51"/>
  <sheetViews>
    <sheetView tabSelected="1" view="pageBreakPreview" zoomScaleNormal="100" zoomScaleSheetLayoutView="100" workbookViewId="0">
      <selection activeCell="M22" sqref="M22"/>
    </sheetView>
  </sheetViews>
  <sheetFormatPr defaultRowHeight="15.75" x14ac:dyDescent="0.25"/>
  <cols>
    <col min="1" max="1" width="8.85546875" style="8"/>
    <col min="2" max="2" width="12.7109375" customWidth="1"/>
    <col min="7" max="7" width="12.5703125" customWidth="1"/>
    <col min="8" max="9" width="13" customWidth="1"/>
    <col min="10" max="10" width="9.140625" customWidth="1"/>
    <col min="11" max="11" width="30.28515625" style="25" customWidth="1"/>
    <col min="12" max="12" width="15" customWidth="1"/>
    <col min="13" max="13" width="7.5703125" style="22" customWidth="1"/>
    <col min="14" max="14" width="10.28515625" customWidth="1"/>
    <col min="15" max="15" width="6.140625" style="22" customWidth="1"/>
  </cols>
  <sheetData>
    <row r="1" spans="1:11" x14ac:dyDescent="0.25">
      <c r="A1"/>
      <c r="B1" s="4" t="s">
        <v>58</v>
      </c>
      <c r="C1" s="4"/>
      <c r="D1" s="4"/>
      <c r="E1" s="4"/>
      <c r="F1" s="4"/>
      <c r="G1" s="4"/>
      <c r="H1" s="4"/>
      <c r="I1" s="4"/>
      <c r="J1" s="4"/>
      <c r="K1" s="24"/>
    </row>
    <row r="3" spans="1:11" x14ac:dyDescent="0.25">
      <c r="A3"/>
      <c r="B3" s="10" t="s">
        <v>0</v>
      </c>
    </row>
    <row r="4" spans="1:11" ht="42" customHeight="1" x14ac:dyDescent="0.25">
      <c r="A4"/>
      <c r="B4" s="38"/>
      <c r="C4" s="38"/>
      <c r="D4" s="38"/>
      <c r="E4" s="38"/>
      <c r="F4" s="38"/>
      <c r="G4" s="38"/>
      <c r="H4" s="1" t="s">
        <v>59</v>
      </c>
      <c r="I4" s="1" t="s">
        <v>60</v>
      </c>
      <c r="J4" s="1" t="s">
        <v>6</v>
      </c>
      <c r="K4" s="26"/>
    </row>
    <row r="5" spans="1:11" x14ac:dyDescent="0.25">
      <c r="A5"/>
      <c r="B5" s="39" t="s">
        <v>1</v>
      </c>
      <c r="C5" s="39"/>
      <c r="D5" s="39"/>
      <c r="E5" s="39"/>
      <c r="F5" s="39"/>
      <c r="G5" s="39"/>
      <c r="H5" s="2"/>
      <c r="I5" s="2"/>
      <c r="J5" s="2"/>
      <c r="K5" s="27"/>
    </row>
    <row r="6" spans="1:11" x14ac:dyDescent="0.25">
      <c r="A6"/>
      <c r="B6" s="37" t="s">
        <v>23</v>
      </c>
      <c r="C6" s="37"/>
      <c r="D6" s="37"/>
      <c r="E6" s="37"/>
      <c r="F6" s="37"/>
      <c r="G6" s="37"/>
      <c r="H6" s="16">
        <f>H7+H12</f>
        <v>992</v>
      </c>
      <c r="I6" s="16">
        <f>I7+I12</f>
        <v>1895</v>
      </c>
      <c r="J6" s="5">
        <f t="shared" ref="J6:J12" si="0">I6-H6</f>
        <v>903</v>
      </c>
      <c r="K6" s="28"/>
    </row>
    <row r="7" spans="1:11" x14ac:dyDescent="0.25">
      <c r="A7"/>
      <c r="B7" s="37" t="s">
        <v>24</v>
      </c>
      <c r="C7" s="37"/>
      <c r="D7" s="37"/>
      <c r="E7" s="37"/>
      <c r="F7" s="37"/>
      <c r="G7" s="37"/>
      <c r="H7" s="5">
        <f>H8+H11</f>
        <v>992</v>
      </c>
      <c r="I7" s="16">
        <f>I8+I11</f>
        <v>1869</v>
      </c>
      <c r="J7" s="5">
        <f t="shared" si="0"/>
        <v>877</v>
      </c>
      <c r="K7" s="28"/>
    </row>
    <row r="8" spans="1:11" x14ac:dyDescent="0.25">
      <c r="A8" s="9" t="s">
        <v>35</v>
      </c>
      <c r="B8" s="40" t="s">
        <v>25</v>
      </c>
      <c r="C8" s="40"/>
      <c r="D8" s="40"/>
      <c r="E8" s="40"/>
      <c r="F8" s="40"/>
      <c r="G8" s="40"/>
      <c r="H8" s="3">
        <f>H9+H10</f>
        <v>520</v>
      </c>
      <c r="I8" s="15">
        <f>I9+I10</f>
        <v>1397</v>
      </c>
      <c r="J8" s="3">
        <f t="shared" si="0"/>
        <v>877</v>
      </c>
      <c r="K8" s="28"/>
    </row>
    <row r="9" spans="1:11" x14ac:dyDescent="0.25">
      <c r="A9"/>
      <c r="B9" s="41" t="s">
        <v>26</v>
      </c>
      <c r="C9" s="42"/>
      <c r="D9" s="42"/>
      <c r="E9" s="42"/>
      <c r="F9" s="42"/>
      <c r="G9" s="43"/>
      <c r="H9" s="3">
        <v>520</v>
      </c>
      <c r="I9" s="15">
        <v>520</v>
      </c>
      <c r="J9" s="3">
        <f t="shared" si="0"/>
        <v>0</v>
      </c>
      <c r="K9" s="28"/>
    </row>
    <row r="10" spans="1:11" x14ac:dyDescent="0.25">
      <c r="A10"/>
      <c r="B10" s="41" t="s">
        <v>27</v>
      </c>
      <c r="C10" s="42"/>
      <c r="D10" s="42"/>
      <c r="E10" s="42"/>
      <c r="F10" s="42"/>
      <c r="G10" s="43"/>
      <c r="H10" s="3">
        <v>0</v>
      </c>
      <c r="I10" s="15">
        <v>877</v>
      </c>
      <c r="J10" s="3">
        <f t="shared" si="0"/>
        <v>877</v>
      </c>
      <c r="K10" s="33"/>
    </row>
    <row r="11" spans="1:11" x14ac:dyDescent="0.25">
      <c r="A11" s="9"/>
      <c r="B11" s="41" t="s">
        <v>28</v>
      </c>
      <c r="C11" s="42"/>
      <c r="D11" s="42"/>
      <c r="E11" s="42"/>
      <c r="F11" s="42"/>
      <c r="G11" s="43"/>
      <c r="H11" s="3">
        <v>472</v>
      </c>
      <c r="I11" s="15">
        <v>472</v>
      </c>
      <c r="J11" s="3">
        <f t="shared" si="0"/>
        <v>0</v>
      </c>
      <c r="K11" s="28"/>
    </row>
    <row r="12" spans="1:11" x14ac:dyDescent="0.25">
      <c r="A12" s="9" t="s">
        <v>36</v>
      </c>
      <c r="B12" s="44" t="s">
        <v>29</v>
      </c>
      <c r="C12" s="45"/>
      <c r="D12" s="45"/>
      <c r="E12" s="45"/>
      <c r="F12" s="45"/>
      <c r="G12" s="46"/>
      <c r="H12" s="5">
        <v>0</v>
      </c>
      <c r="I12" s="5">
        <v>26</v>
      </c>
      <c r="J12" s="5">
        <f t="shared" si="0"/>
        <v>26</v>
      </c>
      <c r="K12" s="33"/>
    </row>
    <row r="13" spans="1:11" x14ac:dyDescent="0.25">
      <c r="A13"/>
      <c r="B13" s="40" t="s">
        <v>30</v>
      </c>
      <c r="C13" s="40"/>
      <c r="D13" s="40"/>
      <c r="E13" s="40"/>
      <c r="F13" s="40"/>
      <c r="G13" s="40"/>
      <c r="H13" s="3"/>
      <c r="I13" s="3"/>
      <c r="J13" s="3"/>
      <c r="K13" s="28"/>
    </row>
    <row r="14" spans="1:11" x14ac:dyDescent="0.25">
      <c r="A14" s="9" t="s">
        <v>37</v>
      </c>
      <c r="B14" s="40" t="s">
        <v>31</v>
      </c>
      <c r="C14" s="40"/>
      <c r="D14" s="40"/>
      <c r="E14" s="40"/>
      <c r="F14" s="40"/>
      <c r="G14" s="40"/>
      <c r="H14" s="3">
        <v>882</v>
      </c>
      <c r="I14" s="3">
        <f>I15+I16+I17</f>
        <v>882</v>
      </c>
      <c r="J14" s="3">
        <f>I14-H14</f>
        <v>0</v>
      </c>
      <c r="K14" s="28"/>
    </row>
    <row r="15" spans="1:11" x14ac:dyDescent="0.25">
      <c r="A15" s="9"/>
      <c r="B15" s="41" t="s">
        <v>13</v>
      </c>
      <c r="C15" s="42"/>
      <c r="D15" s="42"/>
      <c r="E15" s="42"/>
      <c r="F15" s="42"/>
      <c r="G15" s="43"/>
      <c r="H15" s="3">
        <v>0</v>
      </c>
      <c r="I15" s="3">
        <v>0</v>
      </c>
      <c r="J15" s="3">
        <v>0</v>
      </c>
      <c r="K15" s="28"/>
    </row>
    <row r="16" spans="1:11" x14ac:dyDescent="0.25">
      <c r="A16" s="9"/>
      <c r="B16" s="41" t="s">
        <v>14</v>
      </c>
      <c r="C16" s="42"/>
      <c r="D16" s="42"/>
      <c r="E16" s="42"/>
      <c r="F16" s="42"/>
      <c r="G16" s="43"/>
      <c r="H16" s="3">
        <v>655</v>
      </c>
      <c r="I16" s="3">
        <v>655</v>
      </c>
      <c r="J16" s="3">
        <v>0</v>
      </c>
      <c r="K16" s="28"/>
    </row>
    <row r="17" spans="1:14" x14ac:dyDescent="0.25">
      <c r="A17" s="9"/>
      <c r="B17" s="41" t="s">
        <v>15</v>
      </c>
      <c r="C17" s="42"/>
      <c r="D17" s="42"/>
      <c r="E17" s="42"/>
      <c r="F17" s="42"/>
      <c r="G17" s="43"/>
      <c r="H17" s="3">
        <v>227</v>
      </c>
      <c r="I17" s="3">
        <v>227</v>
      </c>
      <c r="J17" s="3">
        <v>0</v>
      </c>
      <c r="K17" s="28"/>
    </row>
    <row r="18" spans="1:14" x14ac:dyDescent="0.25">
      <c r="A18"/>
      <c r="B18" s="37" t="s">
        <v>2</v>
      </c>
      <c r="C18" s="37"/>
      <c r="D18" s="37"/>
      <c r="E18" s="37"/>
      <c r="F18" s="37"/>
      <c r="G18" s="37"/>
      <c r="H18" s="6">
        <f>H6+H14+H12</f>
        <v>1874</v>
      </c>
      <c r="I18" s="17">
        <f>I6+I14</f>
        <v>2777</v>
      </c>
      <c r="J18" s="6">
        <f>J6+J14</f>
        <v>903</v>
      </c>
      <c r="K18" s="29"/>
    </row>
    <row r="20" spans="1:14" x14ac:dyDescent="0.25">
      <c r="A20"/>
      <c r="B20" s="10" t="s">
        <v>3</v>
      </c>
    </row>
    <row r="21" spans="1:14" ht="45.75" customHeight="1" x14ac:dyDescent="0.25">
      <c r="A21"/>
      <c r="B21" s="38"/>
      <c r="C21" s="38"/>
      <c r="D21" s="38"/>
      <c r="E21" s="38"/>
      <c r="F21" s="38"/>
      <c r="G21" s="38"/>
      <c r="H21" s="1" t="s">
        <v>59</v>
      </c>
      <c r="I21" s="1" t="s">
        <v>61</v>
      </c>
      <c r="J21" s="1" t="s">
        <v>6</v>
      </c>
      <c r="K21" s="26"/>
    </row>
    <row r="22" spans="1:14" x14ac:dyDescent="0.25">
      <c r="A22"/>
      <c r="B22" s="40" t="s">
        <v>5</v>
      </c>
      <c r="C22" s="40"/>
      <c r="D22" s="40"/>
      <c r="E22" s="40"/>
      <c r="F22" s="40"/>
      <c r="G22" s="40"/>
      <c r="H22" s="15">
        <f>H23+H42</f>
        <v>1874</v>
      </c>
      <c r="I22" s="15">
        <f t="shared" ref="I22:J22" si="1">I23+I42</f>
        <v>2777</v>
      </c>
      <c r="J22" s="15">
        <f t="shared" si="1"/>
        <v>0</v>
      </c>
      <c r="K22" s="28"/>
    </row>
    <row r="23" spans="1:14" x14ac:dyDescent="0.25">
      <c r="A23"/>
      <c r="B23" s="37" t="s">
        <v>19</v>
      </c>
      <c r="C23" s="37"/>
      <c r="D23" s="37"/>
      <c r="E23" s="37"/>
      <c r="F23" s="37"/>
      <c r="G23" s="37"/>
      <c r="H23" s="16">
        <f>H24+H27+H28</f>
        <v>1874</v>
      </c>
      <c r="I23" s="16">
        <f>I24+I27+I28</f>
        <v>2777</v>
      </c>
      <c r="J23" s="3">
        <v>0</v>
      </c>
      <c r="K23" s="28"/>
    </row>
    <row r="24" spans="1:14" x14ac:dyDescent="0.25">
      <c r="A24"/>
      <c r="B24" s="37" t="s">
        <v>20</v>
      </c>
      <c r="C24" s="37"/>
      <c r="D24" s="37"/>
      <c r="E24" s="37"/>
      <c r="F24" s="37"/>
      <c r="G24" s="37"/>
      <c r="H24" s="16">
        <f>H25+H26</f>
        <v>676</v>
      </c>
      <c r="I24" s="16">
        <f>I25+I26</f>
        <v>676</v>
      </c>
      <c r="J24" s="3">
        <f t="shared" ref="J24:J43" si="2">I24-H24</f>
        <v>0</v>
      </c>
      <c r="K24" s="28"/>
      <c r="L24" s="18"/>
    </row>
    <row r="25" spans="1:14" x14ac:dyDescent="0.25">
      <c r="A25" s="9" t="s">
        <v>38</v>
      </c>
      <c r="B25" s="40" t="s">
        <v>7</v>
      </c>
      <c r="C25" s="40"/>
      <c r="D25" s="40"/>
      <c r="E25" s="40"/>
      <c r="F25" s="40"/>
      <c r="G25" s="40"/>
      <c r="H25" s="15">
        <v>530</v>
      </c>
      <c r="I25" s="35">
        <v>530</v>
      </c>
      <c r="J25" s="3">
        <f t="shared" si="2"/>
        <v>0</v>
      </c>
      <c r="K25" s="28"/>
      <c r="N25" s="22"/>
    </row>
    <row r="26" spans="1:14" x14ac:dyDescent="0.25">
      <c r="A26" s="9" t="s">
        <v>39</v>
      </c>
      <c r="B26" s="40" t="s">
        <v>53</v>
      </c>
      <c r="C26" s="40"/>
      <c r="D26" s="40"/>
      <c r="E26" s="40"/>
      <c r="F26" s="40"/>
      <c r="G26" s="40"/>
      <c r="H26" s="15">
        <v>146</v>
      </c>
      <c r="I26" s="15">
        <f>55+19+25+47</f>
        <v>146</v>
      </c>
      <c r="J26" s="3">
        <f t="shared" si="2"/>
        <v>0</v>
      </c>
      <c r="K26" s="31"/>
    </row>
    <row r="27" spans="1:14" x14ac:dyDescent="0.25">
      <c r="A27" s="9" t="s">
        <v>40</v>
      </c>
      <c r="B27" s="37" t="s">
        <v>21</v>
      </c>
      <c r="C27" s="37"/>
      <c r="D27" s="37"/>
      <c r="E27" s="37"/>
      <c r="F27" s="37"/>
      <c r="G27" s="37"/>
      <c r="H27" s="16">
        <v>287</v>
      </c>
      <c r="I27" s="16">
        <f>90+8+42+130+17</f>
        <v>287</v>
      </c>
      <c r="J27" s="5">
        <f t="shared" si="2"/>
        <v>0</v>
      </c>
      <c r="K27" s="31"/>
    </row>
    <row r="28" spans="1:14" x14ac:dyDescent="0.25">
      <c r="A28"/>
      <c r="B28" s="37" t="s">
        <v>22</v>
      </c>
      <c r="C28" s="37"/>
      <c r="D28" s="37"/>
      <c r="E28" s="37"/>
      <c r="F28" s="37"/>
      <c r="G28" s="37"/>
      <c r="H28" s="16">
        <f>SUM(H29:H38)</f>
        <v>911</v>
      </c>
      <c r="I28" s="16">
        <f>SUM(I29:I38)</f>
        <v>1814</v>
      </c>
      <c r="J28" s="5">
        <f t="shared" si="2"/>
        <v>903</v>
      </c>
      <c r="K28" s="28"/>
    </row>
    <row r="29" spans="1:14" x14ac:dyDescent="0.25">
      <c r="A29" s="9" t="s">
        <v>41</v>
      </c>
      <c r="B29" s="40" t="s">
        <v>17</v>
      </c>
      <c r="C29" s="40"/>
      <c r="D29" s="40"/>
      <c r="E29" s="40"/>
      <c r="F29" s="40"/>
      <c r="G29" s="40"/>
      <c r="H29" s="15">
        <v>20</v>
      </c>
      <c r="I29" s="15">
        <v>20</v>
      </c>
      <c r="J29" s="3">
        <f t="shared" si="2"/>
        <v>0</v>
      </c>
      <c r="K29" s="28"/>
    </row>
    <row r="30" spans="1:14" x14ac:dyDescent="0.25">
      <c r="A30" s="9" t="s">
        <v>42</v>
      </c>
      <c r="B30" s="40" t="s">
        <v>16</v>
      </c>
      <c r="C30" s="40"/>
      <c r="D30" s="40"/>
      <c r="E30" s="40"/>
      <c r="F30" s="40"/>
      <c r="G30" s="40"/>
      <c r="H30" s="15">
        <v>50</v>
      </c>
      <c r="I30" s="15">
        <f>50-17+17</f>
        <v>50</v>
      </c>
      <c r="J30" s="3">
        <f t="shared" si="2"/>
        <v>0</v>
      </c>
      <c r="K30" s="31"/>
    </row>
    <row r="31" spans="1:14" x14ac:dyDescent="0.25">
      <c r="A31" s="9" t="s">
        <v>43</v>
      </c>
      <c r="B31" s="41" t="s">
        <v>8</v>
      </c>
      <c r="C31" s="47"/>
      <c r="D31" s="47"/>
      <c r="E31" s="47"/>
      <c r="F31" s="47"/>
      <c r="G31" s="48"/>
      <c r="H31" s="36">
        <v>0</v>
      </c>
      <c r="I31" s="36">
        <v>0</v>
      </c>
      <c r="J31" s="3">
        <f t="shared" si="2"/>
        <v>0</v>
      </c>
      <c r="K31" s="28"/>
    </row>
    <row r="32" spans="1:14" x14ac:dyDescent="0.25">
      <c r="A32" s="9" t="s">
        <v>44</v>
      </c>
      <c r="B32" s="40" t="s">
        <v>18</v>
      </c>
      <c r="C32" s="40"/>
      <c r="D32" s="40"/>
      <c r="E32" s="40"/>
      <c r="F32" s="40"/>
      <c r="G32" s="40"/>
      <c r="H32" s="36">
        <v>0</v>
      </c>
      <c r="I32" s="36">
        <v>0</v>
      </c>
      <c r="J32" s="3">
        <f t="shared" si="2"/>
        <v>0</v>
      </c>
      <c r="K32" s="28"/>
    </row>
    <row r="33" spans="1:13" x14ac:dyDescent="0.25">
      <c r="A33" s="9" t="s">
        <v>45</v>
      </c>
      <c r="B33" s="40" t="s">
        <v>9</v>
      </c>
      <c r="C33" s="40"/>
      <c r="D33" s="40"/>
      <c r="E33" s="40"/>
      <c r="F33" s="40"/>
      <c r="G33" s="40"/>
      <c r="H33" s="36">
        <v>0</v>
      </c>
      <c r="I33" s="36">
        <v>0</v>
      </c>
      <c r="J33" s="3">
        <f t="shared" si="2"/>
        <v>0</v>
      </c>
      <c r="K33" s="28"/>
    </row>
    <row r="34" spans="1:13" x14ac:dyDescent="0.25">
      <c r="A34" s="9" t="s">
        <v>46</v>
      </c>
      <c r="B34" s="40" t="s">
        <v>12</v>
      </c>
      <c r="C34" s="40"/>
      <c r="D34" s="40"/>
      <c r="E34" s="40"/>
      <c r="F34" s="40"/>
      <c r="G34" s="40"/>
      <c r="H34" s="36">
        <v>533</v>
      </c>
      <c r="I34" s="36">
        <f>40+393+29+71+630</f>
        <v>1163</v>
      </c>
      <c r="J34" s="3">
        <f t="shared" si="2"/>
        <v>630</v>
      </c>
      <c r="K34" s="34"/>
      <c r="M34" s="23"/>
    </row>
    <row r="35" spans="1:13" x14ac:dyDescent="0.25">
      <c r="A35" s="9" t="s">
        <v>47</v>
      </c>
      <c r="B35" s="12" t="s">
        <v>10</v>
      </c>
      <c r="C35" s="13"/>
      <c r="D35" s="13"/>
      <c r="E35" s="13"/>
      <c r="F35" s="13"/>
      <c r="G35" s="14"/>
      <c r="H35" s="36">
        <v>120</v>
      </c>
      <c r="I35" s="36">
        <f>120-90+90</f>
        <v>120</v>
      </c>
      <c r="J35" s="3">
        <f t="shared" si="2"/>
        <v>0</v>
      </c>
      <c r="K35" s="31"/>
    </row>
    <row r="36" spans="1:13" x14ac:dyDescent="0.25">
      <c r="A36" s="9" t="s">
        <v>48</v>
      </c>
      <c r="B36" s="12" t="s">
        <v>11</v>
      </c>
      <c r="C36" s="13"/>
      <c r="D36" s="13"/>
      <c r="E36" s="13"/>
      <c r="F36" s="13"/>
      <c r="G36" s="14"/>
      <c r="H36" s="15">
        <v>71</v>
      </c>
      <c r="I36" s="15">
        <f>40+4+19+8+170</f>
        <v>241</v>
      </c>
      <c r="J36" s="3">
        <f t="shared" si="2"/>
        <v>170</v>
      </c>
      <c r="K36" s="34"/>
    </row>
    <row r="37" spans="1:13" x14ac:dyDescent="0.25">
      <c r="A37" s="9" t="s">
        <v>55</v>
      </c>
      <c r="B37" s="19" t="s">
        <v>52</v>
      </c>
      <c r="C37" s="20"/>
      <c r="D37" s="20"/>
      <c r="E37" s="20"/>
      <c r="F37" s="20"/>
      <c r="G37" s="21"/>
      <c r="H37" s="15">
        <v>17</v>
      </c>
      <c r="I37" s="15">
        <v>17</v>
      </c>
      <c r="J37" s="3">
        <f t="shared" si="2"/>
        <v>0</v>
      </c>
      <c r="K37" s="32"/>
    </row>
    <row r="38" spans="1:13" x14ac:dyDescent="0.25">
      <c r="A38" s="9" t="s">
        <v>49</v>
      </c>
      <c r="B38" s="12" t="s">
        <v>54</v>
      </c>
      <c r="C38" s="13"/>
      <c r="D38" s="13"/>
      <c r="E38" s="13"/>
      <c r="F38" s="13"/>
      <c r="G38" s="14"/>
      <c r="H38" s="15">
        <v>100</v>
      </c>
      <c r="I38" s="15">
        <f>47-42+95+26+77</f>
        <v>203</v>
      </c>
      <c r="J38" s="3">
        <f t="shared" si="2"/>
        <v>103</v>
      </c>
      <c r="K38" s="31"/>
    </row>
    <row r="39" spans="1:13" x14ac:dyDescent="0.25">
      <c r="A39"/>
      <c r="B39" s="44" t="s">
        <v>32</v>
      </c>
      <c r="C39" s="45"/>
      <c r="D39" s="45"/>
      <c r="E39" s="45"/>
      <c r="F39" s="45"/>
      <c r="G39" s="46"/>
      <c r="H39" s="16">
        <v>0</v>
      </c>
      <c r="I39" s="16">
        <f>I40</f>
        <v>0</v>
      </c>
      <c r="J39" s="3">
        <f t="shared" si="2"/>
        <v>0</v>
      </c>
      <c r="K39" s="28"/>
    </row>
    <row r="40" spans="1:13" x14ac:dyDescent="0.25">
      <c r="A40" s="9" t="s">
        <v>50</v>
      </c>
      <c r="B40" s="40" t="s">
        <v>56</v>
      </c>
      <c r="C40" s="40"/>
      <c r="D40" s="40"/>
      <c r="E40" s="40"/>
      <c r="F40" s="40"/>
      <c r="G40" s="40"/>
      <c r="H40" s="15">
        <v>0</v>
      </c>
      <c r="I40" s="15">
        <v>0</v>
      </c>
      <c r="J40" s="3">
        <f t="shared" si="2"/>
        <v>0</v>
      </c>
      <c r="K40" s="28"/>
    </row>
    <row r="41" spans="1:13" x14ac:dyDescent="0.25">
      <c r="A41" s="9"/>
      <c r="B41" s="40" t="s">
        <v>57</v>
      </c>
      <c r="C41" s="40"/>
      <c r="D41" s="40"/>
      <c r="E41" s="40"/>
      <c r="F41" s="40"/>
      <c r="G41" s="40"/>
      <c r="H41" s="15">
        <v>0</v>
      </c>
      <c r="I41" s="15">
        <v>0</v>
      </c>
      <c r="J41" s="3">
        <f t="shared" si="2"/>
        <v>0</v>
      </c>
      <c r="K41" s="28"/>
    </row>
    <row r="42" spans="1:13" x14ac:dyDescent="0.25">
      <c r="A42" s="9" t="s">
        <v>51</v>
      </c>
      <c r="B42" s="52" t="s">
        <v>34</v>
      </c>
      <c r="C42" s="53"/>
      <c r="D42" s="53"/>
      <c r="E42" s="53"/>
      <c r="F42" s="53"/>
      <c r="G42" s="54"/>
      <c r="H42" s="16">
        <f>H43</f>
        <v>0</v>
      </c>
      <c r="I42" s="16">
        <f>I43</f>
        <v>0</v>
      </c>
      <c r="J42" s="3">
        <f t="shared" si="2"/>
        <v>0</v>
      </c>
      <c r="K42" s="28"/>
    </row>
    <row r="43" spans="1:13" x14ac:dyDescent="0.25">
      <c r="A43" s="11"/>
      <c r="B43" s="41" t="s">
        <v>33</v>
      </c>
      <c r="C43" s="47"/>
      <c r="D43" s="47"/>
      <c r="E43" s="47"/>
      <c r="F43" s="47"/>
      <c r="G43" s="48"/>
      <c r="H43" s="15">
        <v>0</v>
      </c>
      <c r="I43" s="15">
        <v>0</v>
      </c>
      <c r="J43" s="3">
        <f t="shared" si="2"/>
        <v>0</v>
      </c>
      <c r="K43" s="28"/>
    </row>
    <row r="44" spans="1:13" x14ac:dyDescent="0.25">
      <c r="B44" s="49" t="s">
        <v>4</v>
      </c>
      <c r="C44" s="50"/>
      <c r="D44" s="50"/>
      <c r="E44" s="50"/>
      <c r="F44" s="50"/>
      <c r="G44" s="51"/>
      <c r="H44" s="16">
        <f>H24+H27+H28+H39+H43</f>
        <v>1874</v>
      </c>
      <c r="I44" s="16">
        <f>I24+I27+I28+I39+I43</f>
        <v>2777</v>
      </c>
      <c r="J44" s="5">
        <f>J24+J27+J28+J39+J43</f>
        <v>903</v>
      </c>
      <c r="K44" s="30"/>
    </row>
    <row r="51" spans="2:2" x14ac:dyDescent="0.25">
      <c r="B51" s="7"/>
    </row>
  </sheetData>
  <mergeCells count="35">
    <mergeCell ref="B43:G43"/>
    <mergeCell ref="B44:G44"/>
    <mergeCell ref="B33:G33"/>
    <mergeCell ref="B34:G34"/>
    <mergeCell ref="B39:G39"/>
    <mergeCell ref="B40:G40"/>
    <mergeCell ref="B41:G41"/>
    <mergeCell ref="B42:G42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18:G18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</mergeCells>
  <pageMargins left="0.39370078740157483" right="0" top="0.74803149606299213" bottom="0.74803149606299213" header="0.31496062992125984" footer="0.31496062992125984"/>
  <pageSetup paperSize="9" scale="70" orientation="portrait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Műk+Önk</vt:lpstr>
      <vt:lpstr>'Műk+Önk'!Nyomtatási_terület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lengyelkrisztina</cp:lastModifiedBy>
  <cp:lastPrinted>2023-05-03T08:34:39Z</cp:lastPrinted>
  <dcterms:created xsi:type="dcterms:W3CDTF">2012-05-24T07:26:02Z</dcterms:created>
  <dcterms:modified xsi:type="dcterms:W3CDTF">2023-05-17T07:12:45Z</dcterms:modified>
</cp:coreProperties>
</file>