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sers\Közgyűlési Anyagok\2022\09.22\Nemzetiség\2022. 3. sz módisítás (féléves beszámoló)\NNÖ\"/>
    </mc:Choice>
  </mc:AlternateContent>
  <bookViews>
    <workbookView xWindow="0" yWindow="0" windowWidth="28800" windowHeight="12435"/>
  </bookViews>
  <sheets>
    <sheet name="Műk+Önk" sheetId="1" r:id="rId1"/>
  </sheets>
  <definedNames>
    <definedName name="_xlnm.Print_Area" localSheetId="0">'Műk+Önk'!$B$1:$K$47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1" i="1" l="1"/>
  <c r="I38" i="1"/>
  <c r="I31" i="1"/>
  <c r="I30" i="1"/>
  <c r="K29" i="1" l="1"/>
  <c r="K30" i="1"/>
  <c r="K31" i="1"/>
  <c r="K33" i="1"/>
  <c r="K34" i="1"/>
  <c r="K35" i="1"/>
  <c r="K37" i="1"/>
  <c r="K38" i="1"/>
  <c r="K39" i="1"/>
  <c r="K41" i="1"/>
  <c r="K42" i="1"/>
  <c r="K43" i="1"/>
  <c r="K44" i="1"/>
  <c r="K45" i="1"/>
  <c r="K46" i="1"/>
  <c r="K13" i="1"/>
  <c r="K14" i="1"/>
  <c r="J47" i="1" l="1"/>
  <c r="J45" i="1"/>
  <c r="J43" i="1"/>
  <c r="I43" i="1"/>
  <c r="H43" i="1"/>
  <c r="I16" i="1" l="1"/>
  <c r="J16" i="1"/>
  <c r="H16" i="1"/>
  <c r="H13" i="1"/>
  <c r="J32" i="1" l="1"/>
  <c r="J27" i="1"/>
  <c r="K9" i="1"/>
  <c r="K10" i="1"/>
  <c r="K11" i="1"/>
  <c r="K18" i="1"/>
  <c r="K19" i="1"/>
  <c r="J13" i="1"/>
  <c r="J8" i="1"/>
  <c r="J7" i="1" s="1"/>
  <c r="J26" i="1" l="1"/>
  <c r="J6" i="1"/>
  <c r="J21" i="1" l="1"/>
  <c r="H45" i="1" l="1"/>
  <c r="H32" i="1"/>
  <c r="H27" i="1"/>
  <c r="H47" i="1" s="1"/>
  <c r="H8" i="1"/>
  <c r="H7" i="1" s="1"/>
  <c r="H6" i="1" s="1"/>
  <c r="H21" i="1" l="1"/>
  <c r="H26" i="1"/>
  <c r="I45" i="1" l="1"/>
  <c r="I32" i="1"/>
  <c r="K32" i="1" s="1"/>
  <c r="I27" i="1"/>
  <c r="I8" i="1"/>
  <c r="K8" i="1" s="1"/>
  <c r="K16" i="1"/>
  <c r="I47" i="1" l="1"/>
  <c r="K47" i="1" s="1"/>
  <c r="K27" i="1"/>
  <c r="I26" i="1"/>
  <c r="K26" i="1" s="1"/>
  <c r="I7" i="1" l="1"/>
  <c r="K7" i="1" s="1"/>
  <c r="I13" i="1"/>
  <c r="I6" i="1" l="1"/>
  <c r="K6" i="1" s="1"/>
  <c r="I21" i="1" l="1"/>
  <c r="K21" i="1" s="1"/>
</calcChain>
</file>

<file path=xl/sharedStrings.xml><?xml version="1.0" encoding="utf-8"?>
<sst xmlns="http://schemas.openxmlformats.org/spreadsheetml/2006/main" count="70" uniqueCount="66">
  <si>
    <t>BEVÉTELEK</t>
  </si>
  <si>
    <t>I. Tárgyévi működési bevételek</t>
  </si>
  <si>
    <t>BEVÉTELEK mindösszesen</t>
  </si>
  <si>
    <t>KIADÁSOK</t>
  </si>
  <si>
    <t>KIADÁSOK mindösszesen</t>
  </si>
  <si>
    <t>1.1.1.   Nemzetiségi önkormányzati képviselők tiszteletdíja</t>
  </si>
  <si>
    <t>053111</t>
  </si>
  <si>
    <t>053121</t>
  </si>
  <si>
    <t>053221</t>
  </si>
  <si>
    <t>053331</t>
  </si>
  <si>
    <t>053371</t>
  </si>
  <si>
    <t>053411</t>
  </si>
  <si>
    <t>053511</t>
  </si>
  <si>
    <t>053551</t>
  </si>
  <si>
    <t>051231</t>
  </si>
  <si>
    <t>051211</t>
  </si>
  <si>
    <t>0521</t>
  </si>
  <si>
    <t>094111</t>
  </si>
  <si>
    <t>0981311</t>
  </si>
  <si>
    <t>09161</t>
  </si>
  <si>
    <t>1.1.2.   Megbízási díjak</t>
  </si>
  <si>
    <t>053211</t>
  </si>
  <si>
    <t>1.3.3.   Informatikai szolgáltatások</t>
  </si>
  <si>
    <r>
      <t xml:space="preserve">1.3.4. </t>
    </r>
    <r>
      <rPr>
        <sz val="12"/>
        <color indexed="8"/>
        <rFont val="Times New Roman"/>
        <family val="1"/>
        <charset val="238"/>
      </rPr>
      <t>  Kommunikációs szolgáltatások</t>
    </r>
  </si>
  <si>
    <r>
      <t>1.3.5.</t>
    </r>
    <r>
      <rPr>
        <sz val="12"/>
        <color indexed="8"/>
        <rFont val="Times New Roman"/>
        <family val="1"/>
        <charset val="238"/>
      </rPr>
      <t>   Bérleti díj</t>
    </r>
  </si>
  <si>
    <r>
      <t>1.3.6.</t>
    </r>
    <r>
      <rPr>
        <sz val="12"/>
        <color indexed="8"/>
        <rFont val="Times New Roman"/>
        <family val="1"/>
        <charset val="238"/>
      </rPr>
      <t>   Egyéb szolgáltatások (pl. bank ktg, posta, kulturális pr.)</t>
    </r>
  </si>
  <si>
    <t>1.3.7.   Kiküldetések</t>
  </si>
  <si>
    <t>1.3.8.   Reklám és propaganda kiadások</t>
  </si>
  <si>
    <t>1.3.9.   Működési célú előzetesen felszámított áfa</t>
  </si>
  <si>
    <t>053421</t>
  </si>
  <si>
    <t>5631</t>
  </si>
  <si>
    <t>1.1.3. Somogy Megyei Német Nemzetiségi Önkormányzat támogatása</t>
  </si>
  <si>
    <t>1.1. Állami működési támogatás maradványa</t>
  </si>
  <si>
    <t>1.2. Önkormányzati működési támogatás maradványa</t>
  </si>
  <si>
    <t>1.3. Feladatalapú támogatás maradványa</t>
  </si>
  <si>
    <t>1.4. Somogy Megyei Német Nemzetiségi Önkormányzat támogatása</t>
  </si>
  <si>
    <t>Teljesítés         %-ban</t>
  </si>
  <si>
    <r>
      <t>I.</t>
    </r>
    <r>
      <rPr>
        <sz val="12"/>
        <color indexed="8"/>
        <rFont val="Times New Roman"/>
        <family val="1"/>
        <charset val="238"/>
      </rPr>
      <t xml:space="preserve">    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</si>
  <si>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r>
      <t>1.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</si>
  <si>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r>
      <t>1.1.</t>
    </r>
    <r>
      <rPr>
        <b/>
        <sz val="12"/>
        <color indexed="8"/>
        <rFont val="Times New Roman"/>
        <family val="1"/>
        <charset val="238"/>
      </rPr>
      <t> Költségvetési támogatás összesen</t>
    </r>
  </si>
  <si>
    <r>
      <t>1.1.1.</t>
    </r>
    <r>
      <rPr>
        <sz val="12"/>
        <color indexed="8"/>
        <rFont val="Times New Roman"/>
        <family val="1"/>
        <charset val="238"/>
      </rPr>
      <t>Központi támogatás</t>
    </r>
  </si>
  <si>
    <t>1.1.1.1. Működési támogatás</t>
  </si>
  <si>
    <t>1.1.1.2. Feladatalapú támogatás</t>
  </si>
  <si>
    <r>
      <t>1.1.2.</t>
    </r>
    <r>
      <rPr>
        <sz val="12"/>
        <color indexed="8"/>
        <rFont val="Times New Roman"/>
        <family val="1"/>
        <charset val="238"/>
      </rPr>
      <t xml:space="preserve"> Kaposvár Megyei Jogú Város Önkormányzatának támogatása</t>
    </r>
  </si>
  <si>
    <t>1.2. Egyéb működési bevétel</t>
  </si>
  <si>
    <t>1.2.1.  Egyéb bevétel</t>
  </si>
  <si>
    <r>
      <t>II.</t>
    </r>
    <r>
      <rPr>
        <sz val="12"/>
        <color indexed="8"/>
        <rFont val="Times New Roman"/>
        <family val="1"/>
        <charset val="238"/>
      </rPr>
      <t xml:space="preserve"> </t>
    </r>
    <r>
      <rPr>
        <u/>
        <sz val="12"/>
        <color indexed="8"/>
        <rFont val="Times New Roman"/>
        <family val="1"/>
        <charset val="238"/>
      </rPr>
      <t>Pénzmaradvány</t>
    </r>
  </si>
  <si>
    <r>
      <t>1.</t>
    </r>
    <r>
      <rPr>
        <sz val="12"/>
        <color indexed="8"/>
        <rFont val="Times New Roman"/>
        <family val="1"/>
        <charset val="238"/>
      </rPr>
      <t> Működési pénzmaradvány</t>
    </r>
  </si>
  <si>
    <r>
      <t>1.</t>
    </r>
    <r>
      <rPr>
        <b/>
        <sz val="12"/>
        <color indexed="8"/>
        <rFont val="Times New Roman"/>
        <family val="1"/>
        <charset val="238"/>
      </rPr>
      <t xml:space="preserve"> Nemzetiségi önkormányzat működési célú kiadásai </t>
    </r>
  </si>
  <si>
    <t>1.2. Munkaadót terhelő járulékok és szociális hozzájárulási adó</t>
  </si>
  <si>
    <t>1.3. Dologi és egyéb folyó kiadás</t>
  </si>
  <si>
    <t>1.1. Személyi juttatás összesen</t>
  </si>
  <si>
    <r>
      <t>1.3.1.</t>
    </r>
    <r>
      <rPr>
        <sz val="12"/>
        <color indexed="8"/>
        <rFont val="Times New Roman"/>
        <family val="1"/>
        <charset val="238"/>
      </rPr>
      <t>   Szakmai anyagok beszerzése (könyv, újság)</t>
    </r>
  </si>
  <si>
    <r>
      <t>1.3.2.</t>
    </r>
    <r>
      <rPr>
        <sz val="12"/>
        <color indexed="8"/>
        <rFont val="Times New Roman"/>
        <family val="1"/>
        <charset val="238"/>
      </rPr>
      <t>   Üzemeltetési anyagbeszerzés</t>
    </r>
  </si>
  <si>
    <t>1.3.10. Egyéb dologi kiadások</t>
  </si>
  <si>
    <t>II. Tárgyévi felhalmozási célú kiadások</t>
  </si>
  <si>
    <t xml:space="preserve">1. Beruházás </t>
  </si>
  <si>
    <t>Kaposvár MJV Német Nemzetiségi Önkormányzat 2022. évi  költségvetésének első félévi teljesítése (adatok e Ft-ban)</t>
  </si>
  <si>
    <t>2022. évi eredeti előirányzat</t>
  </si>
  <si>
    <t>2022. évi módosított
előirányzat</t>
  </si>
  <si>
    <t>Teljesítés
2022.06.30.</t>
  </si>
  <si>
    <t>051221</t>
  </si>
  <si>
    <t>1.1.3.   Egyéb külső személyi kiadások</t>
  </si>
  <si>
    <t>2. Támogatások</t>
  </si>
  <si>
    <t>2.1.Egyéb működési célú támogatás áht-n kívülre</t>
  </si>
  <si>
    <t>055121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</si>
</sst>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5" fillId="0" borderId="0" xfId="0" applyFont="1"/>
    <xf numFmtId="3" fontId="5" fillId="0" borderId="0" xfId="0" applyNumberFormat="1" applyFont="1" applyAlignment="1"/>
    <xf numFmtId="3" fontId="3" fillId="0" borderId="1" xfId="0" applyNumberFormat="1" applyFont="1" applyBorder="1"/>
    <xf numFmtId="3" fontId="5" fillId="0" borderId="1" xfId="0" applyNumberFormat="1" applyFont="1" applyBorder="1"/>
    <xf numFmtId="3" fontId="5" fillId="0" borderId="1" xfId="0" applyNumberFormat="1" applyFont="1" applyBorder="1" applyAlignment="1">
      <alignment horizontal="right"/>
    </xf>
    <xf numFmtId="3" fontId="3" fillId="0" borderId="1" xfId="0" applyNumberFormat="1" applyFont="1" applyFill="1" applyBorder="1"/>
    <xf numFmtId="0" fontId="5" fillId="0" borderId="0" xfId="0" quotePrefix="1" applyFont="1" applyAlignment="1">
      <alignment horizontal="center"/>
    </xf>
    <xf numFmtId="3" fontId="3" fillId="2" borderId="1" xfId="0" applyNumberFormat="1" applyFont="1" applyFill="1" applyBorder="1"/>
    <xf numFmtId="0" fontId="3" fillId="0" borderId="1" xfId="0" applyFont="1" applyBorder="1"/>
    <xf numFmtId="164" fontId="3" fillId="0" borderId="1" xfId="0" applyNumberFormat="1" applyFont="1" applyBorder="1"/>
    <xf numFmtId="164" fontId="5" fillId="0" borderId="1" xfId="0" applyNumberFormat="1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/>
    <xf numFmtId="164" fontId="3" fillId="0" borderId="1" xfId="0" applyNumberFormat="1" applyFont="1" applyBorder="1" applyAlignment="1"/>
    <xf numFmtId="3" fontId="3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" fontId="3" fillId="0" borderId="2" xfId="0" applyNumberFormat="1" applyFont="1" applyBorder="1" applyAlignment="1">
      <alignment horizontal="left"/>
    </xf>
    <xf numFmtId="0" fontId="7" fillId="0" borderId="0" xfId="0" quotePrefix="1" applyFont="1" applyAlignment="1">
      <alignment wrapText="1"/>
    </xf>
    <xf numFmtId="0" fontId="7" fillId="0" borderId="0" xfId="0" quotePrefix="1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" fontId="3" fillId="0" borderId="2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left"/>
    </xf>
    <xf numFmtId="0" fontId="5" fillId="0" borderId="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P54"/>
  <sheetViews>
    <sheetView tabSelected="1" zoomScaleNormal="100" zoomScaleSheetLayoutView="100" workbookViewId="0">
      <selection activeCell="L14" sqref="L14"/>
    </sheetView>
  </sheetViews>
  <sheetFormatPr defaultColWidth="9.140625" defaultRowHeight="15.75" x14ac:dyDescent="0.25"/>
  <cols>
    <col min="1" max="1" width="9.140625" style="2"/>
    <col min="2" max="2" width="12.7109375" style="19" customWidth="1"/>
    <col min="3" max="6" width="9.140625" style="19"/>
    <col min="7" max="7" width="14.5703125" style="19" customWidth="1"/>
    <col min="8" max="9" width="13" style="22" customWidth="1"/>
    <col min="10" max="10" width="14.85546875" style="22" customWidth="1"/>
    <col min="11" max="11" width="12.28515625" style="19" customWidth="1"/>
    <col min="12" max="12" width="13.85546875" style="19" customWidth="1"/>
    <col min="13" max="16384" width="9.140625" style="19"/>
  </cols>
  <sheetData>
    <row r="1" spans="1:12" x14ac:dyDescent="0.25">
      <c r="B1" s="1" t="s">
        <v>57</v>
      </c>
      <c r="C1" s="1"/>
      <c r="D1" s="1"/>
      <c r="E1" s="1"/>
      <c r="F1" s="1"/>
      <c r="G1" s="1"/>
      <c r="H1" s="5"/>
      <c r="I1" s="5"/>
      <c r="J1" s="5"/>
      <c r="K1" s="1"/>
    </row>
    <row r="3" spans="1:12" x14ac:dyDescent="0.25">
      <c r="B3" s="4" t="s">
        <v>0</v>
      </c>
    </row>
    <row r="4" spans="1:12" ht="46.5" customHeight="1" x14ac:dyDescent="0.25">
      <c r="B4" s="42"/>
      <c r="C4" s="42"/>
      <c r="D4" s="42"/>
      <c r="E4" s="42"/>
      <c r="F4" s="42"/>
      <c r="G4" s="42"/>
      <c r="H4" s="18" t="s">
        <v>58</v>
      </c>
      <c r="I4" s="18" t="s">
        <v>59</v>
      </c>
      <c r="J4" s="23" t="s">
        <v>60</v>
      </c>
      <c r="K4" s="18" t="s">
        <v>36</v>
      </c>
    </row>
    <row r="5" spans="1:12" x14ac:dyDescent="0.25">
      <c r="B5" s="43" t="s">
        <v>1</v>
      </c>
      <c r="C5" s="43"/>
      <c r="D5" s="43"/>
      <c r="E5" s="43"/>
      <c r="F5" s="43"/>
      <c r="G5" s="43"/>
      <c r="H5" s="6"/>
      <c r="I5" s="6"/>
      <c r="J5" s="6"/>
      <c r="K5" s="12"/>
    </row>
    <row r="6" spans="1:12" x14ac:dyDescent="0.25">
      <c r="B6" s="40" t="s">
        <v>38</v>
      </c>
      <c r="C6" s="40"/>
      <c r="D6" s="40"/>
      <c r="E6" s="40"/>
      <c r="F6" s="40"/>
      <c r="G6" s="40"/>
      <c r="H6" s="6">
        <f>H7+H13</f>
        <v>1865</v>
      </c>
      <c r="I6" s="6">
        <f>I7+I13</f>
        <v>2677</v>
      </c>
      <c r="J6" s="6">
        <f>J7+J13</f>
        <v>1881</v>
      </c>
      <c r="K6" s="13">
        <f>+J6/I6</f>
        <v>0.70265222263728055</v>
      </c>
    </row>
    <row r="7" spans="1:12" x14ac:dyDescent="0.25">
      <c r="B7" s="40" t="s">
        <v>39</v>
      </c>
      <c r="C7" s="40"/>
      <c r="D7" s="40"/>
      <c r="E7" s="40"/>
      <c r="F7" s="40"/>
      <c r="G7" s="40"/>
      <c r="H7" s="7">
        <f>H8+H11+H12</f>
        <v>1865</v>
      </c>
      <c r="I7" s="7">
        <f>I8+I11+I12</f>
        <v>2674</v>
      </c>
      <c r="J7" s="7">
        <f>J8+J11+J12</f>
        <v>1857</v>
      </c>
      <c r="K7" s="14">
        <f t="shared" ref="K7:K21" si="0">+J7/I7</f>
        <v>0.69446522064323113</v>
      </c>
    </row>
    <row r="8" spans="1:12" x14ac:dyDescent="0.25">
      <c r="A8" s="3" t="s">
        <v>19</v>
      </c>
      <c r="B8" s="39" t="s">
        <v>40</v>
      </c>
      <c r="C8" s="39"/>
      <c r="D8" s="39"/>
      <c r="E8" s="39"/>
      <c r="F8" s="39"/>
      <c r="G8" s="39"/>
      <c r="H8" s="6">
        <f>H9+H10</f>
        <v>1040</v>
      </c>
      <c r="I8" s="6">
        <f>I9+I10</f>
        <v>1849</v>
      </c>
      <c r="J8" s="6">
        <f>J9+J10</f>
        <v>1444</v>
      </c>
      <c r="K8" s="13">
        <f t="shared" si="0"/>
        <v>0.78096268253109791</v>
      </c>
    </row>
    <row r="9" spans="1:12" x14ac:dyDescent="0.25">
      <c r="B9" s="33" t="s">
        <v>41</v>
      </c>
      <c r="C9" s="34"/>
      <c r="D9" s="34"/>
      <c r="E9" s="34"/>
      <c r="F9" s="34"/>
      <c r="G9" s="35"/>
      <c r="H9" s="6">
        <v>1040</v>
      </c>
      <c r="I9" s="6">
        <v>1040</v>
      </c>
      <c r="J9" s="6">
        <v>1040</v>
      </c>
      <c r="K9" s="13">
        <f t="shared" si="0"/>
        <v>1</v>
      </c>
    </row>
    <row r="10" spans="1:12" x14ac:dyDescent="0.25">
      <c r="B10" s="33" t="s">
        <v>42</v>
      </c>
      <c r="C10" s="34"/>
      <c r="D10" s="34"/>
      <c r="E10" s="34"/>
      <c r="F10" s="34"/>
      <c r="G10" s="35"/>
      <c r="H10" s="6">
        <v>0</v>
      </c>
      <c r="I10" s="11">
        <v>809</v>
      </c>
      <c r="J10" s="11">
        <v>404</v>
      </c>
      <c r="K10" s="13">
        <f t="shared" si="0"/>
        <v>0.49938195302843014</v>
      </c>
    </row>
    <row r="11" spans="1:12" x14ac:dyDescent="0.25">
      <c r="A11" s="3"/>
      <c r="B11" s="33" t="s">
        <v>43</v>
      </c>
      <c r="C11" s="34"/>
      <c r="D11" s="34"/>
      <c r="E11" s="34"/>
      <c r="F11" s="34"/>
      <c r="G11" s="35"/>
      <c r="H11" s="6">
        <v>825</v>
      </c>
      <c r="I11" s="6">
        <v>825</v>
      </c>
      <c r="J11" s="6">
        <v>413</v>
      </c>
      <c r="K11" s="13">
        <f t="shared" si="0"/>
        <v>0.50060606060606061</v>
      </c>
    </row>
    <row r="12" spans="1:12" x14ac:dyDescent="0.25">
      <c r="A12" s="3"/>
      <c r="B12" s="33" t="s">
        <v>31</v>
      </c>
      <c r="C12" s="34"/>
      <c r="D12" s="34"/>
      <c r="E12" s="34"/>
      <c r="F12" s="34"/>
      <c r="G12" s="35"/>
      <c r="H12" s="6">
        <v>0</v>
      </c>
      <c r="I12" s="6">
        <v>0</v>
      </c>
      <c r="J12" s="6">
        <v>0</v>
      </c>
      <c r="K12" s="13">
        <v>0</v>
      </c>
    </row>
    <row r="13" spans="1:12" x14ac:dyDescent="0.25">
      <c r="A13" s="3" t="s">
        <v>17</v>
      </c>
      <c r="B13" s="36" t="s">
        <v>44</v>
      </c>
      <c r="C13" s="37"/>
      <c r="D13" s="37"/>
      <c r="E13" s="37"/>
      <c r="F13" s="37"/>
      <c r="G13" s="38"/>
      <c r="H13" s="7">
        <f>SUM(H14:H14)</f>
        <v>0</v>
      </c>
      <c r="I13" s="7">
        <f>SUM(I14:I14)</f>
        <v>3</v>
      </c>
      <c r="J13" s="7">
        <f>SUM(J14:J14)</f>
        <v>24</v>
      </c>
      <c r="K13" s="13">
        <f t="shared" si="0"/>
        <v>8</v>
      </c>
      <c r="L13" s="31"/>
    </row>
    <row r="14" spans="1:12" x14ac:dyDescent="0.25">
      <c r="A14" s="3"/>
      <c r="B14" s="15" t="s">
        <v>45</v>
      </c>
      <c r="C14" s="16"/>
      <c r="D14" s="16"/>
      <c r="E14" s="16"/>
      <c r="F14" s="16"/>
      <c r="G14" s="17"/>
      <c r="H14" s="6">
        <v>0</v>
      </c>
      <c r="I14" s="6">
        <v>3</v>
      </c>
      <c r="J14" s="6">
        <v>24</v>
      </c>
      <c r="K14" s="13">
        <f t="shared" si="0"/>
        <v>8</v>
      </c>
    </row>
    <row r="15" spans="1:12" x14ac:dyDescent="0.25">
      <c r="B15" s="39" t="s">
        <v>46</v>
      </c>
      <c r="C15" s="39"/>
      <c r="D15" s="39"/>
      <c r="E15" s="39"/>
      <c r="F15" s="39"/>
      <c r="G15" s="39"/>
      <c r="H15" s="6"/>
      <c r="I15" s="6"/>
      <c r="J15" s="6"/>
      <c r="K15" s="13">
        <v>0</v>
      </c>
    </row>
    <row r="16" spans="1:12" x14ac:dyDescent="0.25">
      <c r="A16" s="3" t="s">
        <v>18</v>
      </c>
      <c r="B16" s="39" t="s">
        <v>47</v>
      </c>
      <c r="C16" s="39"/>
      <c r="D16" s="39"/>
      <c r="E16" s="39"/>
      <c r="F16" s="39"/>
      <c r="G16" s="39"/>
      <c r="H16" s="6">
        <f>+H17+H18+H19+H20</f>
        <v>0</v>
      </c>
      <c r="I16" s="6">
        <f t="shared" ref="I16:J16" si="1">+I17+I18+I19+I20</f>
        <v>1803</v>
      </c>
      <c r="J16" s="6">
        <f t="shared" si="1"/>
        <v>1803</v>
      </c>
      <c r="K16" s="13">
        <f t="shared" si="0"/>
        <v>1</v>
      </c>
    </row>
    <row r="17" spans="1:12" x14ac:dyDescent="0.25">
      <c r="A17" s="3"/>
      <c r="B17" s="33" t="s">
        <v>32</v>
      </c>
      <c r="C17" s="34"/>
      <c r="D17" s="34"/>
      <c r="E17" s="34"/>
      <c r="F17" s="34"/>
      <c r="G17" s="35"/>
      <c r="H17" s="6">
        <v>0</v>
      </c>
      <c r="I17" s="6">
        <v>0</v>
      </c>
      <c r="J17" s="6">
        <v>0</v>
      </c>
      <c r="K17" s="13">
        <v>0</v>
      </c>
    </row>
    <row r="18" spans="1:12" x14ac:dyDescent="0.25">
      <c r="A18" s="3"/>
      <c r="B18" s="33" t="s">
        <v>33</v>
      </c>
      <c r="C18" s="34"/>
      <c r="D18" s="34"/>
      <c r="E18" s="34"/>
      <c r="F18" s="34"/>
      <c r="G18" s="35"/>
      <c r="H18" s="6">
        <v>0</v>
      </c>
      <c r="I18" s="6">
        <v>1026</v>
      </c>
      <c r="J18" s="6">
        <v>1026</v>
      </c>
      <c r="K18" s="13">
        <f t="shared" si="0"/>
        <v>1</v>
      </c>
    </row>
    <row r="19" spans="1:12" x14ac:dyDescent="0.25">
      <c r="A19" s="3"/>
      <c r="B19" s="44" t="s">
        <v>34</v>
      </c>
      <c r="C19" s="34"/>
      <c r="D19" s="34"/>
      <c r="E19" s="34"/>
      <c r="F19" s="34"/>
      <c r="G19" s="35"/>
      <c r="H19" s="6">
        <v>0</v>
      </c>
      <c r="I19" s="6">
        <v>777</v>
      </c>
      <c r="J19" s="6">
        <v>777</v>
      </c>
      <c r="K19" s="13">
        <f t="shared" si="0"/>
        <v>1</v>
      </c>
    </row>
    <row r="20" spans="1:12" x14ac:dyDescent="0.25">
      <c r="A20" s="3"/>
      <c r="B20" s="30" t="s">
        <v>35</v>
      </c>
      <c r="C20" s="28"/>
      <c r="D20" s="28"/>
      <c r="E20" s="28"/>
      <c r="F20" s="28"/>
      <c r="G20" s="29"/>
      <c r="H20" s="6">
        <v>0</v>
      </c>
      <c r="I20" s="6">
        <v>0</v>
      </c>
      <c r="J20" s="6">
        <v>0</v>
      </c>
      <c r="K20" s="13">
        <v>0</v>
      </c>
    </row>
    <row r="21" spans="1:12" x14ac:dyDescent="0.25">
      <c r="B21" s="40" t="s">
        <v>2</v>
      </c>
      <c r="C21" s="40"/>
      <c r="D21" s="40"/>
      <c r="E21" s="40"/>
      <c r="F21" s="40"/>
      <c r="G21" s="40"/>
      <c r="H21" s="8">
        <f>H6+H16</f>
        <v>1865</v>
      </c>
      <c r="I21" s="8">
        <f>I6+I16</f>
        <v>4480</v>
      </c>
      <c r="J21" s="8">
        <f>J6+J16</f>
        <v>3684</v>
      </c>
      <c r="K21" s="14">
        <f t="shared" si="0"/>
        <v>0.82232142857142854</v>
      </c>
    </row>
    <row r="23" spans="1:12" x14ac:dyDescent="0.25">
      <c r="B23" s="4" t="s">
        <v>3</v>
      </c>
    </row>
    <row r="24" spans="1:12" ht="47.25" x14ac:dyDescent="0.25">
      <c r="B24" s="42"/>
      <c r="C24" s="42"/>
      <c r="D24" s="42"/>
      <c r="E24" s="42"/>
      <c r="F24" s="42"/>
      <c r="G24" s="42"/>
      <c r="H24" s="18" t="s">
        <v>58</v>
      </c>
      <c r="I24" s="18" t="s">
        <v>59</v>
      </c>
      <c r="J24" s="23" t="s">
        <v>60</v>
      </c>
      <c r="K24" s="18" t="s">
        <v>36</v>
      </c>
    </row>
    <row r="25" spans="1:12" x14ac:dyDescent="0.25">
      <c r="B25" s="39" t="s">
        <v>37</v>
      </c>
      <c r="C25" s="39"/>
      <c r="D25" s="39"/>
      <c r="E25" s="39"/>
      <c r="F25" s="39"/>
      <c r="G25" s="39"/>
      <c r="H25" s="6"/>
      <c r="I25" s="6"/>
      <c r="J25" s="6"/>
      <c r="K25" s="20"/>
      <c r="L25" s="24"/>
    </row>
    <row r="26" spans="1:12" s="4" customFormat="1" x14ac:dyDescent="0.25">
      <c r="A26" s="26"/>
      <c r="B26" s="40" t="s">
        <v>48</v>
      </c>
      <c r="C26" s="40"/>
      <c r="D26" s="40"/>
      <c r="E26" s="40"/>
      <c r="F26" s="40"/>
      <c r="G26" s="40"/>
      <c r="H26" s="7">
        <f>H27+H31+H32</f>
        <v>1840</v>
      </c>
      <c r="I26" s="7">
        <f>I27+I31+I32</f>
        <v>3343</v>
      </c>
      <c r="J26" s="7">
        <f>J27+J31+J32</f>
        <v>979</v>
      </c>
      <c r="K26" s="27">
        <f>+J26/I26</f>
        <v>0.29285073287466346</v>
      </c>
      <c r="L26" s="1"/>
    </row>
    <row r="27" spans="1:12" s="4" customFormat="1" x14ac:dyDescent="0.25">
      <c r="A27" s="26"/>
      <c r="B27" s="40" t="s">
        <v>51</v>
      </c>
      <c r="C27" s="40"/>
      <c r="D27" s="40"/>
      <c r="E27" s="40"/>
      <c r="F27" s="40"/>
      <c r="G27" s="40"/>
      <c r="H27" s="7">
        <f>H28+H29+H30</f>
        <v>350</v>
      </c>
      <c r="I27" s="7">
        <f>I28+I29+I30</f>
        <v>448</v>
      </c>
      <c r="J27" s="7">
        <f>J28+J29+J30</f>
        <v>212</v>
      </c>
      <c r="K27" s="27">
        <f t="shared" ref="K27:K47" si="2">+J27/I27</f>
        <v>0.4732142857142857</v>
      </c>
      <c r="L27" s="1"/>
    </row>
    <row r="28" spans="1:12" x14ac:dyDescent="0.25">
      <c r="A28" s="3" t="s">
        <v>15</v>
      </c>
      <c r="B28" s="41" t="s">
        <v>5</v>
      </c>
      <c r="C28" s="41"/>
      <c r="D28" s="41"/>
      <c r="E28" s="41"/>
      <c r="F28" s="41"/>
      <c r="G28" s="41"/>
      <c r="H28" s="6">
        <v>0</v>
      </c>
      <c r="I28" s="6">
        <v>0</v>
      </c>
      <c r="J28" s="6">
        <v>0</v>
      </c>
      <c r="K28" s="21">
        <v>0</v>
      </c>
      <c r="L28" s="24"/>
    </row>
    <row r="29" spans="1:12" x14ac:dyDescent="0.25">
      <c r="A29" s="3" t="s">
        <v>61</v>
      </c>
      <c r="B29" s="15" t="s">
        <v>20</v>
      </c>
      <c r="C29" s="16"/>
      <c r="D29" s="16"/>
      <c r="E29" s="16"/>
      <c r="F29" s="16"/>
      <c r="G29" s="17"/>
      <c r="H29" s="6">
        <v>150</v>
      </c>
      <c r="I29" s="6">
        <v>150</v>
      </c>
      <c r="J29" s="6">
        <v>62</v>
      </c>
      <c r="K29" s="21">
        <f t="shared" si="2"/>
        <v>0.41333333333333333</v>
      </c>
      <c r="L29" s="24"/>
    </row>
    <row r="30" spans="1:12" ht="16.5" customHeight="1" x14ac:dyDescent="0.25">
      <c r="A30" s="3" t="s">
        <v>14</v>
      </c>
      <c r="B30" s="48" t="s">
        <v>62</v>
      </c>
      <c r="C30" s="48"/>
      <c r="D30" s="48"/>
      <c r="E30" s="48"/>
      <c r="F30" s="48"/>
      <c r="G30" s="48"/>
      <c r="H30" s="6">
        <v>200</v>
      </c>
      <c r="I30" s="6">
        <f>400-102</f>
        <v>298</v>
      </c>
      <c r="J30" s="6">
        <v>150</v>
      </c>
      <c r="K30" s="21">
        <f t="shared" si="2"/>
        <v>0.50335570469798663</v>
      </c>
      <c r="L30" s="24"/>
    </row>
    <row r="31" spans="1:12" x14ac:dyDescent="0.25">
      <c r="A31" s="3" t="s">
        <v>16</v>
      </c>
      <c r="B31" s="40" t="s">
        <v>49</v>
      </c>
      <c r="C31" s="40"/>
      <c r="D31" s="40"/>
      <c r="E31" s="40"/>
      <c r="F31" s="40"/>
      <c r="G31" s="40"/>
      <c r="H31" s="7">
        <v>60</v>
      </c>
      <c r="I31" s="7">
        <f>260-43</f>
        <v>217</v>
      </c>
      <c r="J31" s="7">
        <v>18</v>
      </c>
      <c r="K31" s="27">
        <f t="shared" si="2"/>
        <v>8.294930875576037E-2</v>
      </c>
      <c r="L31" s="24"/>
    </row>
    <row r="32" spans="1:12" x14ac:dyDescent="0.25">
      <c r="B32" s="40" t="s">
        <v>50</v>
      </c>
      <c r="C32" s="40"/>
      <c r="D32" s="40"/>
      <c r="E32" s="40"/>
      <c r="F32" s="40"/>
      <c r="G32" s="40"/>
      <c r="H32" s="7">
        <f>SUM(H33:H42)</f>
        <v>1430</v>
      </c>
      <c r="I32" s="7">
        <f>SUM(I33:I42)</f>
        <v>2678</v>
      </c>
      <c r="J32" s="7">
        <f>SUM(J33:J42)</f>
        <v>749</v>
      </c>
      <c r="K32" s="27">
        <f t="shared" si="2"/>
        <v>0.27968633308439134</v>
      </c>
      <c r="L32" s="24"/>
    </row>
    <row r="33" spans="1:16" x14ac:dyDescent="0.25">
      <c r="A33" s="3" t="s">
        <v>6</v>
      </c>
      <c r="B33" s="39" t="s">
        <v>52</v>
      </c>
      <c r="C33" s="39"/>
      <c r="D33" s="39"/>
      <c r="E33" s="39"/>
      <c r="F33" s="39"/>
      <c r="G33" s="39"/>
      <c r="H33" s="6">
        <v>50</v>
      </c>
      <c r="I33" s="6">
        <v>50</v>
      </c>
      <c r="J33" s="6">
        <v>0</v>
      </c>
      <c r="K33" s="21">
        <f t="shared" si="2"/>
        <v>0</v>
      </c>
      <c r="L33" s="24"/>
    </row>
    <row r="34" spans="1:16" x14ac:dyDescent="0.25">
      <c r="A34" s="3" t="s">
        <v>7</v>
      </c>
      <c r="B34" s="39" t="s">
        <v>53</v>
      </c>
      <c r="C34" s="39"/>
      <c r="D34" s="39"/>
      <c r="E34" s="39"/>
      <c r="F34" s="39"/>
      <c r="G34" s="39"/>
      <c r="H34" s="6">
        <v>240</v>
      </c>
      <c r="I34" s="6">
        <v>555</v>
      </c>
      <c r="J34" s="6">
        <v>153</v>
      </c>
      <c r="K34" s="21">
        <f t="shared" si="2"/>
        <v>0.27567567567567569</v>
      </c>
      <c r="L34" s="24"/>
    </row>
    <row r="35" spans="1:16" x14ac:dyDescent="0.25">
      <c r="A35" s="3" t="s">
        <v>21</v>
      </c>
      <c r="B35" s="33" t="s">
        <v>22</v>
      </c>
      <c r="C35" s="34"/>
      <c r="D35" s="34"/>
      <c r="E35" s="34"/>
      <c r="F35" s="34"/>
      <c r="G35" s="35"/>
      <c r="H35" s="9">
        <v>150</v>
      </c>
      <c r="I35" s="9">
        <v>157</v>
      </c>
      <c r="J35" s="6">
        <v>48</v>
      </c>
      <c r="K35" s="21">
        <f t="shared" si="2"/>
        <v>0.30573248407643311</v>
      </c>
      <c r="L35" s="24"/>
    </row>
    <row r="36" spans="1:16" x14ac:dyDescent="0.25">
      <c r="A36" s="3" t="s">
        <v>8</v>
      </c>
      <c r="B36" s="33" t="s">
        <v>23</v>
      </c>
      <c r="C36" s="34"/>
      <c r="D36" s="34"/>
      <c r="E36" s="34"/>
      <c r="F36" s="34"/>
      <c r="G36" s="35"/>
      <c r="H36" s="6">
        <v>0</v>
      </c>
      <c r="I36" s="6">
        <v>0</v>
      </c>
      <c r="J36" s="6">
        <v>0</v>
      </c>
      <c r="K36" s="21">
        <v>0</v>
      </c>
      <c r="L36" s="24"/>
    </row>
    <row r="37" spans="1:16" x14ac:dyDescent="0.25">
      <c r="A37" s="3" t="s">
        <v>9</v>
      </c>
      <c r="B37" s="39" t="s">
        <v>24</v>
      </c>
      <c r="C37" s="39"/>
      <c r="D37" s="39"/>
      <c r="E37" s="39"/>
      <c r="F37" s="39"/>
      <c r="G37" s="39"/>
      <c r="H37" s="6">
        <v>200</v>
      </c>
      <c r="I37" s="6">
        <v>200</v>
      </c>
      <c r="J37" s="6">
        <v>0</v>
      </c>
      <c r="K37" s="21">
        <f t="shared" si="2"/>
        <v>0</v>
      </c>
      <c r="L37" s="24"/>
    </row>
    <row r="38" spans="1:16" x14ac:dyDescent="0.25">
      <c r="A38" s="3" t="s">
        <v>10</v>
      </c>
      <c r="B38" s="39" t="s">
        <v>25</v>
      </c>
      <c r="C38" s="39"/>
      <c r="D38" s="39"/>
      <c r="E38" s="39"/>
      <c r="F38" s="39"/>
      <c r="G38" s="39"/>
      <c r="H38" s="6">
        <v>150</v>
      </c>
      <c r="I38" s="6">
        <f>537+190</f>
        <v>727</v>
      </c>
      <c r="J38" s="6">
        <v>359</v>
      </c>
      <c r="K38" s="21">
        <f t="shared" si="2"/>
        <v>0.49381017881705641</v>
      </c>
      <c r="L38" s="24"/>
    </row>
    <row r="39" spans="1:16" x14ac:dyDescent="0.25">
      <c r="A39" s="3" t="s">
        <v>11</v>
      </c>
      <c r="B39" s="15" t="s">
        <v>26</v>
      </c>
      <c r="C39" s="16"/>
      <c r="D39" s="16"/>
      <c r="E39" s="16"/>
      <c r="F39" s="16"/>
      <c r="G39" s="17"/>
      <c r="H39" s="6">
        <v>80</v>
      </c>
      <c r="I39" s="6">
        <v>80</v>
      </c>
      <c r="J39" s="6">
        <v>5</v>
      </c>
      <c r="K39" s="21">
        <f t="shared" si="2"/>
        <v>6.25E-2</v>
      </c>
      <c r="L39" s="24"/>
    </row>
    <row r="40" spans="1:16" x14ac:dyDescent="0.25">
      <c r="A40" s="3" t="s">
        <v>29</v>
      </c>
      <c r="B40" s="33" t="s">
        <v>27</v>
      </c>
      <c r="C40" s="34"/>
      <c r="D40" s="34"/>
      <c r="E40" s="34"/>
      <c r="F40" s="34"/>
      <c r="G40" s="35"/>
      <c r="H40" s="6">
        <v>0</v>
      </c>
      <c r="I40" s="6">
        <v>0</v>
      </c>
      <c r="J40" s="6">
        <v>0</v>
      </c>
      <c r="K40" s="21">
        <v>0</v>
      </c>
      <c r="L40" s="24"/>
    </row>
    <row r="41" spans="1:16" x14ac:dyDescent="0.25">
      <c r="A41" s="3" t="s">
        <v>12</v>
      </c>
      <c r="B41" s="15" t="s">
        <v>28</v>
      </c>
      <c r="C41" s="16"/>
      <c r="D41" s="16"/>
      <c r="E41" s="16"/>
      <c r="F41" s="16"/>
      <c r="G41" s="17"/>
      <c r="H41" s="6">
        <v>225</v>
      </c>
      <c r="I41" s="6">
        <f>456-45</f>
        <v>411</v>
      </c>
      <c r="J41" s="6">
        <v>70</v>
      </c>
      <c r="K41" s="21">
        <f t="shared" si="2"/>
        <v>0.170316301703163</v>
      </c>
      <c r="L41" s="24"/>
    </row>
    <row r="42" spans="1:16" x14ac:dyDescent="0.25">
      <c r="A42" s="3" t="s">
        <v>13</v>
      </c>
      <c r="B42" s="15" t="s">
        <v>54</v>
      </c>
      <c r="C42" s="16"/>
      <c r="D42" s="16"/>
      <c r="E42" s="16"/>
      <c r="F42" s="16"/>
      <c r="G42" s="17"/>
      <c r="H42" s="6">
        <v>335</v>
      </c>
      <c r="I42" s="6">
        <v>498</v>
      </c>
      <c r="J42" s="6">
        <v>114</v>
      </c>
      <c r="K42" s="21">
        <f t="shared" si="2"/>
        <v>0.2289156626506024</v>
      </c>
      <c r="L42" s="24"/>
    </row>
    <row r="43" spans="1:16" x14ac:dyDescent="0.25">
      <c r="A43" s="3"/>
      <c r="B43" s="49" t="s">
        <v>63</v>
      </c>
      <c r="C43" s="50"/>
      <c r="D43" s="50"/>
      <c r="E43" s="50"/>
      <c r="F43" s="50"/>
      <c r="G43" s="51"/>
      <c r="H43" s="7">
        <f>H44</f>
        <v>25</v>
      </c>
      <c r="I43" s="7">
        <f>I44</f>
        <v>450</v>
      </c>
      <c r="J43" s="7">
        <f>J44</f>
        <v>450</v>
      </c>
      <c r="K43" s="27">
        <f t="shared" si="2"/>
        <v>1</v>
      </c>
      <c r="L43" s="24"/>
    </row>
    <row r="44" spans="1:16" x14ac:dyDescent="0.25">
      <c r="A44" s="32" t="s">
        <v>65</v>
      </c>
      <c r="B44" s="52" t="s">
        <v>64</v>
      </c>
      <c r="C44" s="53"/>
      <c r="D44" s="53"/>
      <c r="E44" s="53"/>
      <c r="F44" s="53"/>
      <c r="G44" s="54"/>
      <c r="H44" s="6">
        <v>25</v>
      </c>
      <c r="I44" s="6">
        <v>450</v>
      </c>
      <c r="J44" s="6">
        <v>450</v>
      </c>
      <c r="K44" s="21">
        <f t="shared" si="2"/>
        <v>1</v>
      </c>
      <c r="L44" s="24"/>
    </row>
    <row r="45" spans="1:16" s="4" customFormat="1" x14ac:dyDescent="0.25">
      <c r="A45" s="10"/>
      <c r="B45" s="36" t="s">
        <v>55</v>
      </c>
      <c r="C45" s="37"/>
      <c r="D45" s="37"/>
      <c r="E45" s="37"/>
      <c r="F45" s="37"/>
      <c r="G45" s="38"/>
      <c r="H45" s="7">
        <f>+H46</f>
        <v>0</v>
      </c>
      <c r="I45" s="7">
        <f>+I46</f>
        <v>687</v>
      </c>
      <c r="J45" s="7">
        <f>+J46</f>
        <v>0</v>
      </c>
      <c r="K45" s="27">
        <f t="shared" si="2"/>
        <v>0</v>
      </c>
      <c r="L45" s="24"/>
      <c r="M45" s="19"/>
      <c r="N45" s="19"/>
      <c r="O45" s="19"/>
      <c r="P45" s="19"/>
    </row>
    <row r="46" spans="1:16" x14ac:dyDescent="0.25">
      <c r="A46" s="3" t="s">
        <v>30</v>
      </c>
      <c r="B46" s="33" t="s">
        <v>56</v>
      </c>
      <c r="C46" s="34"/>
      <c r="D46" s="34"/>
      <c r="E46" s="34"/>
      <c r="F46" s="34"/>
      <c r="G46" s="35"/>
      <c r="H46" s="6">
        <v>0</v>
      </c>
      <c r="I46" s="6">
        <v>687</v>
      </c>
      <c r="J46" s="6">
        <v>0</v>
      </c>
      <c r="K46" s="21">
        <f t="shared" si="2"/>
        <v>0</v>
      </c>
      <c r="L46" s="24"/>
    </row>
    <row r="47" spans="1:16" x14ac:dyDescent="0.25">
      <c r="B47" s="45" t="s">
        <v>4</v>
      </c>
      <c r="C47" s="46"/>
      <c r="D47" s="46"/>
      <c r="E47" s="46"/>
      <c r="F47" s="46"/>
      <c r="G47" s="47"/>
      <c r="H47" s="7">
        <f>H27+H31+H32+H43+H46</f>
        <v>1865</v>
      </c>
      <c r="I47" s="7">
        <f>I27+I31+I32+I43+I46</f>
        <v>4480</v>
      </c>
      <c r="J47" s="7">
        <f>J27+J31+J32+J43+J46</f>
        <v>1429</v>
      </c>
      <c r="K47" s="27">
        <f t="shared" si="2"/>
        <v>0.31897321428571429</v>
      </c>
      <c r="L47" s="24"/>
    </row>
    <row r="54" spans="2:2" x14ac:dyDescent="0.25">
      <c r="B54" s="25"/>
    </row>
  </sheetData>
  <mergeCells count="36">
    <mergeCell ref="B47:G47"/>
    <mergeCell ref="B8:G8"/>
    <mergeCell ref="B15:G15"/>
    <mergeCell ref="B11:G11"/>
    <mergeCell ref="B34:G34"/>
    <mergeCell ref="B13:G13"/>
    <mergeCell ref="B31:G31"/>
    <mergeCell ref="B33:G33"/>
    <mergeCell ref="B32:G32"/>
    <mergeCell ref="B24:G24"/>
    <mergeCell ref="B30:G30"/>
    <mergeCell ref="B37:G37"/>
    <mergeCell ref="B36:G36"/>
    <mergeCell ref="B46:G46"/>
    <mergeCell ref="B43:G43"/>
    <mergeCell ref="B44:G44"/>
    <mergeCell ref="B4:G4"/>
    <mergeCell ref="B5:G5"/>
    <mergeCell ref="B25:G25"/>
    <mergeCell ref="B26:G26"/>
    <mergeCell ref="B16:G16"/>
    <mergeCell ref="B21:G21"/>
    <mergeCell ref="B7:G7"/>
    <mergeCell ref="B9:G9"/>
    <mergeCell ref="B10:G10"/>
    <mergeCell ref="B12:G12"/>
    <mergeCell ref="B17:G17"/>
    <mergeCell ref="B18:G18"/>
    <mergeCell ref="B19:G19"/>
    <mergeCell ref="B40:G40"/>
    <mergeCell ref="B45:G45"/>
    <mergeCell ref="B38:G38"/>
    <mergeCell ref="B6:G6"/>
    <mergeCell ref="B28:G28"/>
    <mergeCell ref="B27:G27"/>
    <mergeCell ref="B35:G35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&amp;R1.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Műk+Önk</vt:lpstr>
      <vt:lpstr>'Műk+Önk'!Nyomtatási_terület</vt:lpstr>
    </vt:vector>
  </TitlesOfParts>
  <Company>KMJV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GyonyoruneKrisztina</dc:creator>
  <cp:lastModifiedBy>bercziantal</cp:lastModifiedBy>
  <cp:lastPrinted>2022-08-17T05:25:06Z</cp:lastPrinted>
  <dcterms:created xsi:type="dcterms:W3CDTF">2012-05-24T07:26:02Z</dcterms:created>
  <dcterms:modified xsi:type="dcterms:W3CDTF">2022-09-06T12:27:41Z</dcterms:modified>
</cp:coreProperties>
</file>