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work\Gondnoksági Iroda\Lengyel Krisztina\2022. évi előterjesztések\2022. 3. sz módisítás (féléves beszámoló)\LNÖ\"/>
    </mc:Choice>
  </mc:AlternateContent>
  <bookViews>
    <workbookView xWindow="-105" yWindow="-105" windowWidth="23250" windowHeight="12570"/>
  </bookViews>
  <sheets>
    <sheet name="Műk+Önk" sheetId="2" r:id="rId1"/>
  </sheets>
  <definedNames>
    <definedName name="_xlnm.Print_Area" localSheetId="0">'Műk+Önk'!$B$1:$K$39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4" i="2" l="1"/>
  <c r="I33" i="2"/>
  <c r="I27" i="2"/>
  <c r="I26" i="2"/>
  <c r="K26" i="2" l="1"/>
  <c r="K12" i="2" l="1"/>
  <c r="K34" i="2" l="1"/>
  <c r="I37" i="2" l="1"/>
  <c r="J37" i="2"/>
  <c r="H37" i="2"/>
  <c r="I28" i="2" l="1"/>
  <c r="J28" i="2"/>
  <c r="H28" i="2"/>
  <c r="H39" i="2" s="1"/>
  <c r="I35" i="2" l="1"/>
  <c r="J35" i="2"/>
  <c r="H35" i="2"/>
  <c r="K25" i="2" l="1"/>
  <c r="K27" i="2"/>
  <c r="K29" i="2"/>
  <c r="K30" i="2"/>
  <c r="K31" i="2"/>
  <c r="K32" i="2"/>
  <c r="K33" i="2"/>
  <c r="K9" i="2"/>
  <c r="K10" i="2"/>
  <c r="K11" i="2"/>
  <c r="K16" i="2"/>
  <c r="K17" i="2"/>
  <c r="J14" i="2"/>
  <c r="J8" i="2"/>
  <c r="J7" i="2" s="1"/>
  <c r="J6" i="2" s="1"/>
  <c r="J24" i="2"/>
  <c r="J39" i="2" s="1"/>
  <c r="J23" i="2" l="1"/>
  <c r="J18" i="2"/>
  <c r="H24" i="2" l="1"/>
  <c r="H14" i="2"/>
  <c r="H8" i="2"/>
  <c r="H7" i="2" s="1"/>
  <c r="H6" i="2" s="1"/>
  <c r="H23" i="2" l="1"/>
  <c r="H18" i="2"/>
  <c r="I14" i="2" l="1"/>
  <c r="K14" i="2" s="1"/>
  <c r="K28" i="2" l="1"/>
  <c r="I24" i="2"/>
  <c r="I23" i="2" l="1"/>
  <c r="K23" i="2" s="1"/>
  <c r="I39" i="2"/>
  <c r="K39" i="2" s="1"/>
  <c r="K24" i="2"/>
  <c r="I8" i="2"/>
  <c r="I7" i="2" l="1"/>
  <c r="K8" i="2"/>
  <c r="I6" i="2" l="1"/>
  <c r="K7" i="2"/>
  <c r="K6" i="2" l="1"/>
  <c r="I18" i="2"/>
  <c r="K18" i="2" s="1"/>
</calcChain>
</file>

<file path=xl/sharedStrings.xml><?xml version="1.0" encoding="utf-8"?>
<sst xmlns="http://schemas.openxmlformats.org/spreadsheetml/2006/main" count="57" uniqueCount="53">
  <si>
    <t>BEVÉTELEK</t>
  </si>
  <si>
    <t>I. Tárgyévi működési bevételek</t>
  </si>
  <si>
    <t>BEVÉTELEK mindösszesen</t>
  </si>
  <si>
    <t>KIADÁSOK</t>
  </si>
  <si>
    <t>KIADÁSOK mindösszesen</t>
  </si>
  <si>
    <r>
      <t>I.</t>
    </r>
    <r>
      <rPr>
        <sz val="7"/>
        <color indexed="8"/>
        <rFont val="Times New Roman"/>
        <family val="1"/>
        <charset val="238"/>
      </rPr>
      <t xml:space="preserve">    </t>
    </r>
    <r>
      <rPr>
        <u/>
        <sz val="12"/>
        <color indexed="8"/>
        <rFont val="Times New Roman"/>
        <family val="1"/>
        <charset val="238"/>
      </rPr>
      <t>Tárgyévi működési kiadások</t>
    </r>
  </si>
  <si>
    <t>1.1.1.   Nemzetiségi önkormányzati képviselők tiszteletdíja</t>
  </si>
  <si>
    <t>053111</t>
  </si>
  <si>
    <t>053121</t>
  </si>
  <si>
    <t>053371</t>
  </si>
  <si>
    <t>053411</t>
  </si>
  <si>
    <t>053511</t>
  </si>
  <si>
    <t>053551</t>
  </si>
  <si>
    <t>055121</t>
  </si>
  <si>
    <t>051231</t>
  </si>
  <si>
    <t>051211</t>
  </si>
  <si>
    <t>0521</t>
  </si>
  <si>
    <t>094111</t>
  </si>
  <si>
    <t>0981311</t>
  </si>
  <si>
    <t>09161</t>
  </si>
  <si>
    <t>1.1. Állami működési támogatás maradványa</t>
  </si>
  <si>
    <t>1.2. Feladatalapú támogatás maradványa</t>
  </si>
  <si>
    <t>1.3. Önkormányzati támogatás maradványa</t>
  </si>
  <si>
    <r>
      <t>1.</t>
    </r>
    <r>
      <rPr>
        <b/>
        <sz val="7"/>
        <color indexed="8"/>
        <rFont val="Times New Roman"/>
        <family val="1"/>
        <charset val="238"/>
      </rPr>
      <t xml:space="preserve">  </t>
    </r>
    <r>
      <rPr>
        <b/>
        <sz val="12"/>
        <color indexed="8"/>
        <rFont val="Times New Roman"/>
        <family val="1"/>
        <charset val="238"/>
      </rPr>
      <t xml:space="preserve">Nemzetiségi önkormányzat működési célú bevételei összesen    </t>
    </r>
  </si>
  <si>
    <r>
      <t>1.1.</t>
    </r>
    <r>
      <rPr>
        <b/>
        <sz val="7"/>
        <color indexed="8"/>
        <rFont val="Times New Roman"/>
        <family val="1"/>
        <charset val="238"/>
      </rPr>
      <t>  </t>
    </r>
    <r>
      <rPr>
        <b/>
        <sz val="12"/>
        <color indexed="8"/>
        <rFont val="Times New Roman"/>
        <family val="1"/>
        <charset val="238"/>
      </rPr>
      <t>Költségvetési támogatás összesen</t>
    </r>
  </si>
  <si>
    <r>
      <t>1.1.1.</t>
    </r>
    <r>
      <rPr>
        <sz val="7"/>
        <color indexed="8"/>
        <rFont val="Times New Roman"/>
        <family val="1"/>
        <charset val="238"/>
      </rPr>
      <t> </t>
    </r>
    <r>
      <rPr>
        <sz val="12"/>
        <color indexed="8"/>
        <rFont val="Times New Roman"/>
        <family val="1"/>
        <charset val="238"/>
      </rPr>
      <t>Központi támogatás</t>
    </r>
  </si>
  <si>
    <t>1.1.1.2. Feladatalapú támogatás</t>
  </si>
  <si>
    <t>1.1.1.1. Működési támogatás</t>
  </si>
  <si>
    <r>
      <t>1.1.2.</t>
    </r>
    <r>
      <rPr>
        <sz val="7"/>
        <color indexed="8"/>
        <rFont val="Times New Roman"/>
        <family val="1"/>
        <charset val="238"/>
      </rPr>
      <t> </t>
    </r>
    <r>
      <rPr>
        <sz val="12"/>
        <color indexed="8"/>
        <rFont val="Times New Roman"/>
        <family val="1"/>
        <charset val="238"/>
      </rPr>
      <t>Kaposvár Megyei Jogú Város Önkormányzatának támogatása</t>
    </r>
  </si>
  <si>
    <t>1.2. Egyéb működési bevétel</t>
  </si>
  <si>
    <r>
      <t>II.</t>
    </r>
    <r>
      <rPr>
        <sz val="7"/>
        <color indexed="8"/>
        <rFont val="Times New Roman"/>
        <family val="1"/>
        <charset val="238"/>
      </rPr>
      <t xml:space="preserve">  </t>
    </r>
    <r>
      <rPr>
        <u/>
        <sz val="12"/>
        <color indexed="8"/>
        <rFont val="Times New Roman"/>
        <family val="1"/>
        <charset val="238"/>
      </rPr>
      <t>Pénzmaradvány</t>
    </r>
  </si>
  <si>
    <r>
      <t>1.</t>
    </r>
    <r>
      <rPr>
        <sz val="7"/>
        <color indexed="8"/>
        <rFont val="Times New Roman"/>
        <family val="1"/>
        <charset val="238"/>
      </rPr>
      <t> </t>
    </r>
    <r>
      <rPr>
        <sz val="12"/>
        <color indexed="8"/>
        <rFont val="Times New Roman"/>
        <family val="1"/>
        <charset val="238"/>
      </rPr>
      <t>Működési pénzmaradvány</t>
    </r>
  </si>
  <si>
    <t>2. Támogatások</t>
  </si>
  <si>
    <r>
      <t>1.</t>
    </r>
    <r>
      <rPr>
        <b/>
        <sz val="7"/>
        <color indexed="8"/>
        <rFont val="Times New Roman"/>
        <family val="1"/>
        <charset val="238"/>
      </rPr>
      <t xml:space="preserve">  </t>
    </r>
    <r>
      <rPr>
        <b/>
        <sz val="12"/>
        <color indexed="8"/>
        <rFont val="Times New Roman"/>
        <family val="1"/>
        <charset val="238"/>
      </rPr>
      <t xml:space="preserve">Nemzetiségi önkormányzat működési célú kiadásai </t>
    </r>
  </si>
  <si>
    <t>1.1. Személyi juttatás összesen</t>
  </si>
  <si>
    <t>1.2. Munkaadót terhelő járulékok és szociális hozzájárulási adó</t>
  </si>
  <si>
    <t>1.3. Dologi és egyéb folyó kiadás</t>
  </si>
  <si>
    <r>
      <t>1.3.1.</t>
    </r>
    <r>
      <rPr>
        <sz val="7"/>
        <color indexed="8"/>
        <rFont val="Times New Roman"/>
        <family val="1"/>
        <charset val="238"/>
      </rPr>
      <t> </t>
    </r>
    <r>
      <rPr>
        <sz val="12"/>
        <color indexed="8"/>
        <rFont val="Times New Roman"/>
        <family val="1"/>
        <charset val="238"/>
      </rPr>
      <t>Szakmai anyagok beszerzése (könyv, újság)</t>
    </r>
  </si>
  <si>
    <r>
      <t>1.3.2.</t>
    </r>
    <r>
      <rPr>
        <sz val="7"/>
        <color indexed="8"/>
        <rFont val="Times New Roman"/>
        <family val="1"/>
        <charset val="238"/>
      </rPr>
      <t xml:space="preserve"> </t>
    </r>
    <r>
      <rPr>
        <sz val="12"/>
        <color indexed="8"/>
        <rFont val="Times New Roman"/>
        <family val="1"/>
        <charset val="238"/>
      </rPr>
      <t>Üzemeltetési anyagbeszerzés</t>
    </r>
  </si>
  <si>
    <t>teljesítés 
%-ban</t>
  </si>
  <si>
    <t>05631</t>
  </si>
  <si>
    <t>II. Tárgyévi felhalmozási célú kiadások</t>
  </si>
  <si>
    <t>1. Beruházás</t>
  </si>
  <si>
    <r>
      <t>1.3.3.</t>
    </r>
    <r>
      <rPr>
        <sz val="12"/>
        <color indexed="8"/>
        <rFont val="Times New Roman"/>
        <family val="1"/>
        <charset val="238"/>
      </rPr>
      <t> Egyéb szolgáltatások (bank ktg, posta)</t>
    </r>
  </si>
  <si>
    <t>1.3.4. Kiküldetések</t>
  </si>
  <si>
    <t>1.3.5. Működési célú előzetesen felszámított áfa</t>
  </si>
  <si>
    <t>1.3.6. Egyéb dologi kiadások</t>
  </si>
  <si>
    <r>
      <t>2.1</t>
    </r>
    <r>
      <rPr>
        <sz val="12"/>
        <color indexed="8"/>
        <rFont val="Times New Roman"/>
        <family val="1"/>
        <charset val="238"/>
      </rPr>
      <t>. Perszonális Plébánia Támogatása (áht-n kívül)</t>
    </r>
  </si>
  <si>
    <t>Kaposvár Megyei Jogú Város Lengyel Nemzetiségi Önkormányzat 2022. évi költségvetésének első félévi 
teljesítése (adatok e Ft-ban)</t>
  </si>
  <si>
    <t>2022. évi eredeti előirányzat</t>
  </si>
  <si>
    <t>2022. évi módosított
előirányzat</t>
  </si>
  <si>
    <t>teljesítés
2022.06.30.</t>
  </si>
  <si>
    <t>1.1.2.   Egyéb külső személyi juttatásoks kiadások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</si>
</sst>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7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Times New Roman"/>
      <family val="1"/>
      <charset val="238"/>
    </font>
    <font>
      <b/>
      <u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4" fillId="0" borderId="1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4" fillId="0" borderId="1" xfId="0" applyFont="1" applyFill="1" applyBorder="1"/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2" borderId="1" xfId="0" applyFont="1" applyFill="1" applyBorder="1"/>
    <xf numFmtId="0" fontId="6" fillId="2" borderId="1" xfId="0" applyFont="1" applyFill="1" applyBorder="1"/>
    <xf numFmtId="0" fontId="4" fillId="0" borderId="0" xfId="0" applyFont="1" applyFill="1" applyBorder="1"/>
    <xf numFmtId="0" fontId="9" fillId="0" borderId="0" xfId="0" applyFont="1"/>
    <xf numFmtId="0" fontId="9" fillId="0" borderId="1" xfId="0" applyFont="1" applyBorder="1"/>
    <xf numFmtId="164" fontId="4" fillId="0" borderId="1" xfId="0" applyNumberFormat="1" applyFont="1" applyBorder="1"/>
    <xf numFmtId="164" fontId="6" fillId="0" borderId="1" xfId="0" applyNumberFormat="1" applyFont="1" applyBorder="1"/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/>
    <xf numFmtId="0" fontId="6" fillId="0" borderId="0" xfId="0" applyFont="1" applyAlignment="1">
      <alignment horizontal="center" wrapText="1"/>
    </xf>
    <xf numFmtId="0" fontId="10" fillId="0" borderId="2" xfId="0" applyFont="1" applyBorder="1" applyAlignment="1">
      <alignment horizontal="left" wrapText="1"/>
    </xf>
    <xf numFmtId="0" fontId="11" fillId="0" borderId="3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6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2" xfId="0" applyNumberFormat="1" applyFont="1" applyBorder="1" applyAlignment="1">
      <alignment horizontal="left"/>
    </xf>
    <xf numFmtId="0" fontId="6" fillId="0" borderId="3" xfId="0" applyNumberFormat="1" applyFont="1" applyBorder="1" applyAlignment="1">
      <alignment horizontal="left"/>
    </xf>
    <xf numFmtId="0" fontId="6" fillId="0" borderId="4" xfId="0" applyNumberFormat="1" applyFont="1" applyBorder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L46"/>
  <sheetViews>
    <sheetView tabSelected="1" view="pageBreakPreview" topLeftCell="A10" zoomScaleNormal="100" zoomScaleSheetLayoutView="100" workbookViewId="0">
      <selection activeCell="I35" sqref="I35"/>
    </sheetView>
  </sheetViews>
  <sheetFormatPr defaultRowHeight="15.75" x14ac:dyDescent="0.25"/>
  <cols>
    <col min="1" max="1" width="9.140625" style="6"/>
    <col min="2" max="2" width="12.7109375" customWidth="1"/>
    <col min="7" max="7" width="14.5703125" customWidth="1"/>
    <col min="8" max="9" width="13" customWidth="1"/>
    <col min="10" max="10" width="11.42578125" customWidth="1"/>
    <col min="11" max="11" width="10.7109375" style="17" customWidth="1"/>
    <col min="12" max="12" width="33" customWidth="1"/>
  </cols>
  <sheetData>
    <row r="1" spans="1:11" ht="36" customHeight="1" x14ac:dyDescent="0.25">
      <c r="B1" s="24" t="s">
        <v>48</v>
      </c>
      <c r="C1" s="24"/>
      <c r="D1" s="24"/>
      <c r="E1" s="24"/>
      <c r="F1" s="24"/>
      <c r="G1" s="24"/>
      <c r="H1" s="24"/>
      <c r="I1" s="24"/>
      <c r="J1" s="24"/>
      <c r="K1" s="24"/>
    </row>
    <row r="3" spans="1:11" x14ac:dyDescent="0.25">
      <c r="B3" s="8" t="s">
        <v>0</v>
      </c>
    </row>
    <row r="4" spans="1:11" ht="42" customHeight="1" x14ac:dyDescent="0.25">
      <c r="B4" s="32"/>
      <c r="C4" s="32"/>
      <c r="D4" s="32"/>
      <c r="E4" s="32"/>
      <c r="F4" s="32"/>
      <c r="G4" s="32"/>
      <c r="H4" s="21" t="s">
        <v>49</v>
      </c>
      <c r="I4" s="21" t="s">
        <v>50</v>
      </c>
      <c r="J4" s="22" t="s">
        <v>51</v>
      </c>
      <c r="K4" s="22" t="s">
        <v>39</v>
      </c>
    </row>
    <row r="5" spans="1:11" x14ac:dyDescent="0.25">
      <c r="B5" s="33" t="s">
        <v>1</v>
      </c>
      <c r="C5" s="33"/>
      <c r="D5" s="33"/>
      <c r="E5" s="33"/>
      <c r="F5" s="33"/>
      <c r="G5" s="33"/>
      <c r="H5" s="1"/>
      <c r="I5" s="1"/>
      <c r="J5" s="1"/>
      <c r="K5" s="18"/>
    </row>
    <row r="6" spans="1:11" x14ac:dyDescent="0.25">
      <c r="B6" s="31" t="s">
        <v>23</v>
      </c>
      <c r="C6" s="31"/>
      <c r="D6" s="31"/>
      <c r="E6" s="31"/>
      <c r="F6" s="31"/>
      <c r="G6" s="31"/>
      <c r="H6" s="2">
        <f>H7</f>
        <v>992</v>
      </c>
      <c r="I6" s="2">
        <f>I7</f>
        <v>1872</v>
      </c>
      <c r="J6" s="2">
        <f>J7</f>
        <v>1196</v>
      </c>
      <c r="K6" s="19">
        <f>+J6/I6</f>
        <v>0.63888888888888884</v>
      </c>
    </row>
    <row r="7" spans="1:11" x14ac:dyDescent="0.25">
      <c r="B7" s="31" t="s">
        <v>24</v>
      </c>
      <c r="C7" s="31"/>
      <c r="D7" s="31"/>
      <c r="E7" s="31"/>
      <c r="F7" s="31"/>
      <c r="G7" s="31"/>
      <c r="H7" s="3">
        <f>H8+H11</f>
        <v>992</v>
      </c>
      <c r="I7" s="3">
        <f>I8+I11</f>
        <v>1872</v>
      </c>
      <c r="J7" s="3">
        <f>J8+J11</f>
        <v>1196</v>
      </c>
      <c r="K7" s="20">
        <f t="shared" ref="K7:K18" si="0">+J7/I7</f>
        <v>0.63888888888888884</v>
      </c>
    </row>
    <row r="8" spans="1:11" x14ac:dyDescent="0.25">
      <c r="A8" s="7" t="s">
        <v>19</v>
      </c>
      <c r="B8" s="34" t="s">
        <v>25</v>
      </c>
      <c r="C8" s="34"/>
      <c r="D8" s="34"/>
      <c r="E8" s="34"/>
      <c r="F8" s="34"/>
      <c r="G8" s="34"/>
      <c r="H8" s="2">
        <f>H9+H10</f>
        <v>520</v>
      </c>
      <c r="I8" s="2">
        <f>I9+I10</f>
        <v>1400</v>
      </c>
      <c r="J8" s="2">
        <f>J9+J10</f>
        <v>960</v>
      </c>
      <c r="K8" s="19">
        <f t="shared" si="0"/>
        <v>0.68571428571428572</v>
      </c>
    </row>
    <row r="9" spans="1:11" x14ac:dyDescent="0.25">
      <c r="B9" s="28" t="s">
        <v>27</v>
      </c>
      <c r="C9" s="35"/>
      <c r="D9" s="35"/>
      <c r="E9" s="35"/>
      <c r="F9" s="35"/>
      <c r="G9" s="36"/>
      <c r="H9" s="2">
        <v>520</v>
      </c>
      <c r="I9" s="2">
        <v>520</v>
      </c>
      <c r="J9" s="2">
        <v>520</v>
      </c>
      <c r="K9" s="19">
        <f t="shared" si="0"/>
        <v>1</v>
      </c>
    </row>
    <row r="10" spans="1:11" x14ac:dyDescent="0.25">
      <c r="B10" s="28" t="s">
        <v>26</v>
      </c>
      <c r="C10" s="35"/>
      <c r="D10" s="35"/>
      <c r="E10" s="35"/>
      <c r="F10" s="35"/>
      <c r="G10" s="36"/>
      <c r="H10" s="2">
        <v>0</v>
      </c>
      <c r="I10" s="14">
        <v>880</v>
      </c>
      <c r="J10" s="2">
        <v>440</v>
      </c>
      <c r="K10" s="19">
        <f t="shared" si="0"/>
        <v>0.5</v>
      </c>
    </row>
    <row r="11" spans="1:11" x14ac:dyDescent="0.25">
      <c r="A11" s="7"/>
      <c r="B11" s="28" t="s">
        <v>28</v>
      </c>
      <c r="C11" s="35"/>
      <c r="D11" s="35"/>
      <c r="E11" s="35"/>
      <c r="F11" s="35"/>
      <c r="G11" s="36"/>
      <c r="H11" s="2">
        <v>472</v>
      </c>
      <c r="I11" s="2">
        <v>472</v>
      </c>
      <c r="J11" s="14">
        <v>236</v>
      </c>
      <c r="K11" s="19">
        <f t="shared" si="0"/>
        <v>0.5</v>
      </c>
    </row>
    <row r="12" spans="1:11" x14ac:dyDescent="0.25">
      <c r="A12" s="7" t="s">
        <v>17</v>
      </c>
      <c r="B12" s="37" t="s">
        <v>29</v>
      </c>
      <c r="C12" s="38"/>
      <c r="D12" s="38"/>
      <c r="E12" s="38"/>
      <c r="F12" s="38"/>
      <c r="G12" s="39"/>
      <c r="H12" s="3">
        <v>0</v>
      </c>
      <c r="I12" s="3">
        <v>1</v>
      </c>
      <c r="J12" s="15">
        <v>10</v>
      </c>
      <c r="K12" s="19">
        <f t="shared" si="0"/>
        <v>10</v>
      </c>
    </row>
    <row r="13" spans="1:11" x14ac:dyDescent="0.25">
      <c r="B13" s="34" t="s">
        <v>30</v>
      </c>
      <c r="C13" s="34"/>
      <c r="D13" s="34"/>
      <c r="E13" s="34"/>
      <c r="F13" s="34"/>
      <c r="G13" s="34"/>
      <c r="H13" s="2"/>
      <c r="I13" s="2"/>
      <c r="J13" s="2"/>
      <c r="K13" s="19"/>
    </row>
    <row r="14" spans="1:11" x14ac:dyDescent="0.25">
      <c r="A14" s="7" t="s">
        <v>18</v>
      </c>
      <c r="B14" s="34" t="s">
        <v>31</v>
      </c>
      <c r="C14" s="34"/>
      <c r="D14" s="34"/>
      <c r="E14" s="34"/>
      <c r="F14" s="34"/>
      <c r="G14" s="34"/>
      <c r="H14" s="2">
        <f>+H15+H16+H17</f>
        <v>0</v>
      </c>
      <c r="I14" s="2">
        <f>+I15+I16+I17</f>
        <v>447</v>
      </c>
      <c r="J14" s="2">
        <f>+J15+J16+J17</f>
        <v>447</v>
      </c>
      <c r="K14" s="19">
        <f t="shared" si="0"/>
        <v>1</v>
      </c>
    </row>
    <row r="15" spans="1:11" x14ac:dyDescent="0.25">
      <c r="A15" s="7"/>
      <c r="B15" s="28" t="s">
        <v>20</v>
      </c>
      <c r="C15" s="35"/>
      <c r="D15" s="35"/>
      <c r="E15" s="35"/>
      <c r="F15" s="35"/>
      <c r="G15" s="36"/>
      <c r="H15" s="2">
        <v>0</v>
      </c>
      <c r="I15" s="2">
        <v>0</v>
      </c>
      <c r="J15" s="2">
        <v>0</v>
      </c>
      <c r="K15" s="19">
        <v>0</v>
      </c>
    </row>
    <row r="16" spans="1:11" x14ac:dyDescent="0.25">
      <c r="A16" s="7"/>
      <c r="B16" s="28" t="s">
        <v>21</v>
      </c>
      <c r="C16" s="35"/>
      <c r="D16" s="35"/>
      <c r="E16" s="35"/>
      <c r="F16" s="35"/>
      <c r="G16" s="36"/>
      <c r="H16" s="2">
        <v>0</v>
      </c>
      <c r="I16" s="2">
        <v>385</v>
      </c>
      <c r="J16" s="14">
        <v>385</v>
      </c>
      <c r="K16" s="19">
        <f t="shared" si="0"/>
        <v>1</v>
      </c>
    </row>
    <row r="17" spans="1:12" x14ac:dyDescent="0.25">
      <c r="A17" s="7"/>
      <c r="B17" s="28" t="s">
        <v>22</v>
      </c>
      <c r="C17" s="35"/>
      <c r="D17" s="35"/>
      <c r="E17" s="35"/>
      <c r="F17" s="35"/>
      <c r="G17" s="36"/>
      <c r="H17" s="2">
        <v>0</v>
      </c>
      <c r="I17" s="2">
        <v>62</v>
      </c>
      <c r="J17" s="14">
        <v>62</v>
      </c>
      <c r="K17" s="19">
        <f t="shared" si="0"/>
        <v>1</v>
      </c>
    </row>
    <row r="18" spans="1:12" x14ac:dyDescent="0.25">
      <c r="B18" s="31" t="s">
        <v>2</v>
      </c>
      <c r="C18" s="31"/>
      <c r="D18" s="31"/>
      <c r="E18" s="31"/>
      <c r="F18" s="31"/>
      <c r="G18" s="31"/>
      <c r="H18" s="4">
        <f>H6+H14+H12</f>
        <v>992</v>
      </c>
      <c r="I18" s="4">
        <f>I6+I14+I12</f>
        <v>2320</v>
      </c>
      <c r="J18" s="4">
        <f>J6+J14+J12</f>
        <v>1653</v>
      </c>
      <c r="K18" s="20">
        <f t="shared" si="0"/>
        <v>0.71250000000000002</v>
      </c>
    </row>
    <row r="20" spans="1:12" x14ac:dyDescent="0.25">
      <c r="B20" s="8" t="s">
        <v>3</v>
      </c>
    </row>
    <row r="21" spans="1:12" ht="45.75" customHeight="1" x14ac:dyDescent="0.25">
      <c r="B21" s="32"/>
      <c r="C21" s="32"/>
      <c r="D21" s="32"/>
      <c r="E21" s="32"/>
      <c r="F21" s="32"/>
      <c r="G21" s="32"/>
      <c r="H21" s="21" t="s">
        <v>49</v>
      </c>
      <c r="I21" s="21" t="s">
        <v>50</v>
      </c>
      <c r="J21" s="22" t="s">
        <v>51</v>
      </c>
      <c r="K21" s="22" t="s">
        <v>39</v>
      </c>
    </row>
    <row r="22" spans="1:12" x14ac:dyDescent="0.25">
      <c r="B22" s="34" t="s">
        <v>5</v>
      </c>
      <c r="C22" s="34"/>
      <c r="D22" s="34"/>
      <c r="E22" s="34"/>
      <c r="F22" s="34"/>
      <c r="G22" s="34"/>
      <c r="H22" s="2"/>
      <c r="I22" s="14"/>
      <c r="J22" s="2"/>
      <c r="K22" s="18"/>
    </row>
    <row r="23" spans="1:12" x14ac:dyDescent="0.25">
      <c r="B23" s="31" t="s">
        <v>33</v>
      </c>
      <c r="C23" s="31"/>
      <c r="D23" s="31"/>
      <c r="E23" s="31"/>
      <c r="F23" s="31"/>
      <c r="G23" s="31"/>
      <c r="H23" s="2">
        <f>+H24+H27+H28</f>
        <v>992</v>
      </c>
      <c r="I23" s="2">
        <f t="shared" ref="I23:J23" si="1">+I24+I27+I28</f>
        <v>2295</v>
      </c>
      <c r="J23" s="2">
        <f t="shared" si="1"/>
        <v>572</v>
      </c>
      <c r="K23" s="19">
        <f>+J23/I23</f>
        <v>0.24923747276688454</v>
      </c>
    </row>
    <row r="24" spans="1:12" x14ac:dyDescent="0.25">
      <c r="B24" s="31" t="s">
        <v>34</v>
      </c>
      <c r="C24" s="31"/>
      <c r="D24" s="31"/>
      <c r="E24" s="31"/>
      <c r="F24" s="31"/>
      <c r="G24" s="31"/>
      <c r="H24" s="3">
        <f>H25+H26</f>
        <v>585</v>
      </c>
      <c r="I24" s="15">
        <f>I25+I26</f>
        <v>745</v>
      </c>
      <c r="J24" s="15">
        <f>J25+J26</f>
        <v>359</v>
      </c>
      <c r="K24" s="20">
        <f t="shared" ref="K24:K39" si="2">+J24/I24</f>
        <v>0.48187919463087248</v>
      </c>
    </row>
    <row r="25" spans="1:12" x14ac:dyDescent="0.25">
      <c r="A25" s="7" t="s">
        <v>15</v>
      </c>
      <c r="B25" s="34" t="s">
        <v>6</v>
      </c>
      <c r="C25" s="34"/>
      <c r="D25" s="34"/>
      <c r="E25" s="34"/>
      <c r="F25" s="34"/>
      <c r="G25" s="34"/>
      <c r="H25" s="2">
        <v>530</v>
      </c>
      <c r="I25" s="14">
        <v>530</v>
      </c>
      <c r="J25" s="2">
        <v>265</v>
      </c>
      <c r="K25" s="19">
        <f t="shared" si="2"/>
        <v>0.5</v>
      </c>
    </row>
    <row r="26" spans="1:12" x14ac:dyDescent="0.25">
      <c r="A26" s="7" t="s">
        <v>14</v>
      </c>
      <c r="B26" s="34" t="s">
        <v>52</v>
      </c>
      <c r="C26" s="34"/>
      <c r="D26" s="34"/>
      <c r="E26" s="34"/>
      <c r="F26" s="34"/>
      <c r="G26" s="34"/>
      <c r="H26" s="2">
        <v>55</v>
      </c>
      <c r="I26" s="14">
        <f>165+50</f>
        <v>215</v>
      </c>
      <c r="J26" s="2">
        <v>94</v>
      </c>
      <c r="K26" s="19">
        <f t="shared" si="2"/>
        <v>0.43720930232558142</v>
      </c>
      <c r="L26" s="16"/>
    </row>
    <row r="27" spans="1:12" x14ac:dyDescent="0.25">
      <c r="A27" s="7" t="s">
        <v>16</v>
      </c>
      <c r="B27" s="31" t="s">
        <v>35</v>
      </c>
      <c r="C27" s="31"/>
      <c r="D27" s="31"/>
      <c r="E27" s="31"/>
      <c r="F27" s="31"/>
      <c r="G27" s="31"/>
      <c r="H27" s="3">
        <v>90</v>
      </c>
      <c r="I27" s="15">
        <f>315+21</f>
        <v>336</v>
      </c>
      <c r="J27" s="3">
        <v>72</v>
      </c>
      <c r="K27" s="20">
        <f t="shared" si="2"/>
        <v>0.21428571428571427</v>
      </c>
    </row>
    <row r="28" spans="1:12" x14ac:dyDescent="0.25">
      <c r="B28" s="31" t="s">
        <v>36</v>
      </c>
      <c r="C28" s="31"/>
      <c r="D28" s="31"/>
      <c r="E28" s="31"/>
      <c r="F28" s="31"/>
      <c r="G28" s="31"/>
      <c r="H28" s="3">
        <f>H29+H30+H31+H32+H33+H34</f>
        <v>317</v>
      </c>
      <c r="I28" s="3">
        <f t="shared" ref="I28:J28" si="3">I29+I30+I31+I32+I33+I34</f>
        <v>1214</v>
      </c>
      <c r="J28" s="3">
        <f t="shared" si="3"/>
        <v>141</v>
      </c>
      <c r="K28" s="20">
        <f t="shared" si="2"/>
        <v>0.11614497528830313</v>
      </c>
    </row>
    <row r="29" spans="1:12" x14ac:dyDescent="0.25">
      <c r="A29" s="7" t="s">
        <v>7</v>
      </c>
      <c r="B29" s="34" t="s">
        <v>37</v>
      </c>
      <c r="C29" s="34"/>
      <c r="D29" s="34"/>
      <c r="E29" s="34"/>
      <c r="F29" s="34"/>
      <c r="G29" s="34"/>
      <c r="H29" s="2">
        <v>20</v>
      </c>
      <c r="I29" s="14">
        <v>20</v>
      </c>
      <c r="J29" s="2">
        <v>0</v>
      </c>
      <c r="K29" s="19">
        <f t="shared" si="2"/>
        <v>0</v>
      </c>
    </row>
    <row r="30" spans="1:12" x14ac:dyDescent="0.25">
      <c r="A30" s="7" t="s">
        <v>8</v>
      </c>
      <c r="B30" s="34" t="s">
        <v>38</v>
      </c>
      <c r="C30" s="34"/>
      <c r="D30" s="34"/>
      <c r="E30" s="34"/>
      <c r="F30" s="34"/>
      <c r="G30" s="34"/>
      <c r="H30" s="2">
        <v>50</v>
      </c>
      <c r="I30" s="14">
        <v>50</v>
      </c>
      <c r="J30" s="2">
        <v>15</v>
      </c>
      <c r="K30" s="19">
        <f t="shared" si="2"/>
        <v>0.3</v>
      </c>
    </row>
    <row r="31" spans="1:12" x14ac:dyDescent="0.25">
      <c r="A31" s="7" t="s">
        <v>9</v>
      </c>
      <c r="B31" s="34" t="s">
        <v>43</v>
      </c>
      <c r="C31" s="34"/>
      <c r="D31" s="34"/>
      <c r="E31" s="34"/>
      <c r="F31" s="34"/>
      <c r="G31" s="34"/>
      <c r="H31" s="10">
        <v>35</v>
      </c>
      <c r="I31" s="14">
        <v>921</v>
      </c>
      <c r="J31" s="2">
        <v>67</v>
      </c>
      <c r="K31" s="19">
        <f t="shared" si="2"/>
        <v>7.2747014115092296E-2</v>
      </c>
    </row>
    <row r="32" spans="1:12" x14ac:dyDescent="0.25">
      <c r="A32" s="7" t="s">
        <v>10</v>
      </c>
      <c r="B32" s="11" t="s">
        <v>44</v>
      </c>
      <c r="C32" s="12"/>
      <c r="D32" s="12"/>
      <c r="E32" s="12"/>
      <c r="F32" s="12"/>
      <c r="G32" s="13"/>
      <c r="H32" s="10">
        <v>120</v>
      </c>
      <c r="I32" s="14">
        <v>120</v>
      </c>
      <c r="J32" s="2">
        <v>31</v>
      </c>
      <c r="K32" s="19">
        <f t="shared" si="2"/>
        <v>0.25833333333333336</v>
      </c>
    </row>
    <row r="33" spans="1:11" x14ac:dyDescent="0.25">
      <c r="A33" s="7" t="s">
        <v>11</v>
      </c>
      <c r="B33" s="11" t="s">
        <v>45</v>
      </c>
      <c r="C33" s="12"/>
      <c r="D33" s="12"/>
      <c r="E33" s="12"/>
      <c r="F33" s="12"/>
      <c r="G33" s="13"/>
      <c r="H33" s="2">
        <v>40</v>
      </c>
      <c r="I33" s="14">
        <f>87+13</f>
        <v>100</v>
      </c>
      <c r="J33" s="2">
        <v>27</v>
      </c>
      <c r="K33" s="19">
        <f t="shared" si="2"/>
        <v>0.27</v>
      </c>
    </row>
    <row r="34" spans="1:11" x14ac:dyDescent="0.25">
      <c r="A34" s="7" t="s">
        <v>12</v>
      </c>
      <c r="B34" s="11" t="s">
        <v>46</v>
      </c>
      <c r="C34" s="12"/>
      <c r="D34" s="12"/>
      <c r="E34" s="12"/>
      <c r="F34" s="12"/>
      <c r="G34" s="13"/>
      <c r="H34" s="2">
        <v>52</v>
      </c>
      <c r="I34" s="14">
        <f>87-84</f>
        <v>3</v>
      </c>
      <c r="J34" s="2">
        <v>1</v>
      </c>
      <c r="K34" s="19">
        <f t="shared" si="2"/>
        <v>0.33333333333333331</v>
      </c>
    </row>
    <row r="35" spans="1:11" x14ac:dyDescent="0.25">
      <c r="B35" s="37" t="s">
        <v>32</v>
      </c>
      <c r="C35" s="38"/>
      <c r="D35" s="38"/>
      <c r="E35" s="38"/>
      <c r="F35" s="38"/>
      <c r="G35" s="39"/>
      <c r="H35" s="3">
        <f>+H36</f>
        <v>0</v>
      </c>
      <c r="I35" s="3">
        <f t="shared" ref="I35:J35" si="4">+I36</f>
        <v>25</v>
      </c>
      <c r="J35" s="3">
        <f t="shared" si="4"/>
        <v>0</v>
      </c>
      <c r="K35" s="20">
        <v>0</v>
      </c>
    </row>
    <row r="36" spans="1:11" x14ac:dyDescent="0.25">
      <c r="A36" s="7" t="s">
        <v>13</v>
      </c>
      <c r="B36" s="34" t="s">
        <v>47</v>
      </c>
      <c r="C36" s="34"/>
      <c r="D36" s="34"/>
      <c r="E36" s="34"/>
      <c r="F36" s="34"/>
      <c r="G36" s="34"/>
      <c r="H36" s="2">
        <v>0</v>
      </c>
      <c r="I36" s="14">
        <v>25</v>
      </c>
      <c r="J36" s="2">
        <v>0</v>
      </c>
      <c r="K36" s="19">
        <v>0</v>
      </c>
    </row>
    <row r="37" spans="1:11" x14ac:dyDescent="0.25">
      <c r="A37" s="7" t="s">
        <v>40</v>
      </c>
      <c r="B37" s="25" t="s">
        <v>41</v>
      </c>
      <c r="C37" s="26"/>
      <c r="D37" s="26"/>
      <c r="E37" s="26"/>
      <c r="F37" s="26"/>
      <c r="G37" s="27"/>
      <c r="H37" s="3">
        <f>+H38</f>
        <v>0</v>
      </c>
      <c r="I37" s="3">
        <f t="shared" ref="I37:J37" si="5">+I38</f>
        <v>0</v>
      </c>
      <c r="J37" s="3">
        <f t="shared" si="5"/>
        <v>0</v>
      </c>
      <c r="K37" s="19">
        <v>0</v>
      </c>
    </row>
    <row r="38" spans="1:11" x14ac:dyDescent="0.25">
      <c r="A38" s="9"/>
      <c r="B38" s="28" t="s">
        <v>42</v>
      </c>
      <c r="C38" s="29"/>
      <c r="D38" s="29"/>
      <c r="E38" s="29"/>
      <c r="F38" s="29"/>
      <c r="G38" s="30"/>
      <c r="H38" s="2">
        <v>0</v>
      </c>
      <c r="I38" s="2">
        <v>0</v>
      </c>
      <c r="J38" s="23">
        <v>0</v>
      </c>
      <c r="K38" s="19">
        <v>0</v>
      </c>
    </row>
    <row r="39" spans="1:11" x14ac:dyDescent="0.25">
      <c r="A39" s="9"/>
      <c r="B39" s="40" t="s">
        <v>4</v>
      </c>
      <c r="C39" s="41"/>
      <c r="D39" s="41"/>
      <c r="E39" s="41"/>
      <c r="F39" s="41"/>
      <c r="G39" s="42"/>
      <c r="H39" s="3">
        <f>H24+H27+H28+H35+H37</f>
        <v>992</v>
      </c>
      <c r="I39" s="3">
        <f t="shared" ref="I39:J39" si="6">I24+I27+I28+I35+I37</f>
        <v>2320</v>
      </c>
      <c r="J39" s="3">
        <f t="shared" si="6"/>
        <v>572</v>
      </c>
      <c r="K39" s="20">
        <f t="shared" si="2"/>
        <v>0.24655172413793103</v>
      </c>
    </row>
    <row r="46" spans="1:11" x14ac:dyDescent="0.25">
      <c r="B46" s="5"/>
    </row>
  </sheetData>
  <mergeCells count="32">
    <mergeCell ref="B29:G29"/>
    <mergeCell ref="B30:G30"/>
    <mergeCell ref="B39:G39"/>
    <mergeCell ref="B31:G31"/>
    <mergeCell ref="B35:G35"/>
    <mergeCell ref="B36:G36"/>
    <mergeCell ref="B24:G24"/>
    <mergeCell ref="B25:G25"/>
    <mergeCell ref="B26:G26"/>
    <mergeCell ref="B27:G27"/>
    <mergeCell ref="B28:G28"/>
    <mergeCell ref="B16:G16"/>
    <mergeCell ref="B17:G17"/>
    <mergeCell ref="B21:G21"/>
    <mergeCell ref="B22:G22"/>
    <mergeCell ref="B23:G23"/>
    <mergeCell ref="B1:K1"/>
    <mergeCell ref="B37:G37"/>
    <mergeCell ref="B38:G38"/>
    <mergeCell ref="B18:G18"/>
    <mergeCell ref="B4:G4"/>
    <mergeCell ref="B5:G5"/>
    <mergeCell ref="B6:G6"/>
    <mergeCell ref="B7:G7"/>
    <mergeCell ref="B8:G8"/>
    <mergeCell ref="B9:G9"/>
    <mergeCell ref="B10:G10"/>
    <mergeCell ref="B11:G11"/>
    <mergeCell ref="B12:G12"/>
    <mergeCell ref="B13:G13"/>
    <mergeCell ref="B14:G14"/>
    <mergeCell ref="B15:G15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&amp;R1. számú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Műk+Önk</vt:lpstr>
      <vt:lpstr>'Műk+Önk'!Nyomtatási_terület</vt:lpstr>
    </vt:vector>
  </TitlesOfParts>
  <Company>KMJV Önkormányzat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GyonyoruneKrisztina</dc:creator>
  <cp:lastModifiedBy>lengyelkrisztina</cp:lastModifiedBy>
  <cp:lastPrinted>2022-08-16T11:28:13Z</cp:lastPrinted>
  <dcterms:created xsi:type="dcterms:W3CDTF">2012-05-24T07:26:02Z</dcterms:created>
  <dcterms:modified xsi:type="dcterms:W3CDTF">2022-08-17T05:14:23Z</dcterms:modified>
</cp:coreProperties>
</file>