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Users\Közgyűlési Anyagok\2022\09.22\Nemzetiség\2022. 3. sz módisítás (féléves beszámoló)\HNÖ\"/>
    </mc:Choice>
  </mc:AlternateContent>
  <bookViews>
    <workbookView xWindow="0" yWindow="0" windowWidth="28800" windowHeight="12435"/>
  </bookViews>
  <sheets>
    <sheet name="Műk+Önk" sheetId="2" r:id="rId1"/>
  </sheets>
  <definedNames>
    <definedName name="_xlnm.Print_Area" localSheetId="0">'Műk+Önk'!$B$1:$L$48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40" i="2" l="1"/>
  <c r="I15" i="2"/>
  <c r="I14" i="2"/>
  <c r="H14" i="2"/>
  <c r="I30" i="2" l="1"/>
  <c r="I29" i="2"/>
  <c r="H40" i="2"/>
  <c r="H38" i="2"/>
  <c r="H37" i="2"/>
  <c r="H30" i="2"/>
  <c r="H29" i="2"/>
  <c r="I37" i="2"/>
  <c r="H31" i="2" l="1"/>
  <c r="I43" i="2"/>
  <c r="H43" i="2"/>
  <c r="I10" i="2" l="1"/>
  <c r="H17" i="2" l="1"/>
  <c r="I38" i="2"/>
  <c r="J15" i="2" l="1"/>
  <c r="J14" i="2" s="1"/>
  <c r="I39" i="2" l="1"/>
  <c r="I31" i="2" s="1"/>
  <c r="J43" i="2" l="1"/>
  <c r="J44" i="2"/>
  <c r="J34" i="2" l="1"/>
  <c r="J35" i="2"/>
  <c r="I27" i="2" l="1"/>
  <c r="I45" i="2" s="1"/>
  <c r="I26" i="2" l="1"/>
  <c r="I17" i="2" l="1"/>
  <c r="I8" i="2" l="1"/>
  <c r="J28" i="2"/>
  <c r="J29" i="2"/>
  <c r="J30" i="2"/>
  <c r="J32" i="2"/>
  <c r="J33" i="2"/>
  <c r="J36" i="2"/>
  <c r="J37" i="2"/>
  <c r="J38" i="2"/>
  <c r="J40" i="2"/>
  <c r="J41" i="2"/>
  <c r="J42" i="2"/>
  <c r="J9" i="2"/>
  <c r="J10" i="2"/>
  <c r="J11" i="2"/>
  <c r="J12" i="2"/>
  <c r="J13" i="2"/>
  <c r="J16" i="2"/>
  <c r="J17" i="2"/>
  <c r="J18" i="2"/>
  <c r="J19" i="2"/>
  <c r="J20" i="2"/>
  <c r="H27" i="2"/>
  <c r="H8" i="2"/>
  <c r="H7" i="2" s="1"/>
  <c r="H6" i="2" s="1"/>
  <c r="H21" i="2" s="1"/>
  <c r="H45" i="2" l="1"/>
  <c r="H26" i="2"/>
  <c r="J8" i="2"/>
  <c r="J27" i="2"/>
  <c r="I7" i="2"/>
  <c r="I6" i="2" s="1"/>
  <c r="I21" i="2" s="1"/>
  <c r="J21" i="2" s="1"/>
  <c r="J39" i="2"/>
  <c r="J31" i="2" s="1"/>
  <c r="J45" i="2" l="1"/>
  <c r="J26" i="2"/>
  <c r="J6" i="2"/>
  <c r="J7" i="2"/>
</calcChain>
</file>

<file path=xl/sharedStrings.xml><?xml version="1.0" encoding="utf-8"?>
<sst xmlns="http://schemas.openxmlformats.org/spreadsheetml/2006/main" count="65" uniqueCount="62">
  <si>
    <t>BEVÉTELEK</t>
  </si>
  <si>
    <t>I. Tárgyévi működési bevételek</t>
  </si>
  <si>
    <r>
      <t>1.1.1.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Központi támogatás</t>
    </r>
  </si>
  <si>
    <t>BEVÉTELEK mindösszesen</t>
  </si>
  <si>
    <t>KIADÁSOK</t>
  </si>
  <si>
    <t>KIADÁSOK mindösszesen</t>
  </si>
  <si>
    <r>
      <t>I.</t>
    </r>
    <r>
      <rPr>
        <sz val="7"/>
        <color indexed="8"/>
        <rFont val="Times New Roman"/>
        <family val="1"/>
        <charset val="238"/>
      </rPr>
      <t xml:space="preserve">    </t>
    </r>
    <r>
      <rPr>
        <u/>
        <sz val="12"/>
        <color indexed="8"/>
        <rFont val="Times New Roman"/>
        <family val="1"/>
        <charset val="238"/>
      </rPr>
      <t>Tárgyévi működési kiadások</t>
    </r>
  </si>
  <si>
    <t>1.3.      Dologi és egyéb folyó kiadás</t>
  </si>
  <si>
    <t>1.1.      Személyi juttatás összesen</t>
  </si>
  <si>
    <t xml:space="preserve">Eltérés
</t>
  </si>
  <si>
    <t>1.1.1.   Nemzetiségi önkormányzati képviselők tiszteletdíja</t>
  </si>
  <si>
    <t>1.2.      Egyéb működési bevétel</t>
  </si>
  <si>
    <r>
      <t>II.</t>
    </r>
    <r>
      <rPr>
        <sz val="7"/>
        <color indexed="8"/>
        <rFont val="Times New Roman"/>
        <family val="1"/>
        <charset val="238"/>
      </rPr>
      <t xml:space="preserve">                   </t>
    </r>
    <r>
      <rPr>
        <u/>
        <sz val="12"/>
        <color indexed="8"/>
        <rFont val="Times New Roman"/>
        <family val="1"/>
        <charset val="238"/>
      </rPr>
      <t>Pénzmaradvány</t>
    </r>
  </si>
  <si>
    <r>
      <t>1.1.2.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Kaposvár Megyei Jogú Város Önkormányzatának támogatása</t>
    </r>
  </si>
  <si>
    <r>
      <t>1.1.</t>
    </r>
    <r>
      <rPr>
        <b/>
        <sz val="7"/>
        <color indexed="8"/>
        <rFont val="Times New Roman"/>
        <family val="1"/>
        <charset val="238"/>
      </rPr>
      <t xml:space="preserve">            </t>
    </r>
    <r>
      <rPr>
        <b/>
        <sz val="12"/>
        <color indexed="8"/>
        <rFont val="Times New Roman"/>
        <family val="1"/>
        <charset val="238"/>
      </rPr>
      <t>Költségvetési támogatás összesen</t>
    </r>
  </si>
  <si>
    <t>053111</t>
  </si>
  <si>
    <r>
      <t>1.3.1.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Szakmai anyagok beszerzése (könyv, újság)</t>
    </r>
  </si>
  <si>
    <t>053121</t>
  </si>
  <si>
    <r>
      <t>1.3.2.</t>
    </r>
    <r>
      <rPr>
        <sz val="7"/>
        <color indexed="8"/>
        <rFont val="Times New Roman"/>
        <family val="1"/>
        <charset val="238"/>
      </rPr>
      <t xml:space="preserve">      </t>
    </r>
    <r>
      <rPr>
        <sz val="12"/>
        <color indexed="8"/>
        <rFont val="Times New Roman"/>
        <family val="1"/>
        <charset val="238"/>
      </rPr>
      <t>Üzemeltetési anyagbeszerzés</t>
    </r>
  </si>
  <si>
    <t>053221</t>
  </si>
  <si>
    <t>053331</t>
  </si>
  <si>
    <t>053371</t>
  </si>
  <si>
    <t>053411</t>
  </si>
  <si>
    <t>053511</t>
  </si>
  <si>
    <t>053551</t>
  </si>
  <si>
    <t>051231</t>
  </si>
  <si>
    <t>051211</t>
  </si>
  <si>
    <t>0521</t>
  </si>
  <si>
    <t>094111</t>
  </si>
  <si>
    <t>0981311</t>
  </si>
  <si>
    <t>09161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</si>
  <si>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            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kiadásai </t>
    </r>
  </si>
  <si>
    <t>1.1.1.1.     Működési támogatás</t>
  </si>
  <si>
    <t>1.1.1.2.     Feladatalapú támogatás</t>
  </si>
  <si>
    <t>1.1.4.   Állami támogatás Horvát Állam</t>
  </si>
  <si>
    <r>
      <t>1.1.3.</t>
    </r>
    <r>
      <rPr>
        <sz val="12"/>
        <color indexed="8"/>
        <rFont val="Times New Roman"/>
        <family val="1"/>
        <charset val="238"/>
      </rPr>
      <t>    Nemzeti  Erőforrás Min. Támogatása Horvát Nap</t>
    </r>
  </si>
  <si>
    <t>1.1.2.   Reprezentációs kiadások</t>
  </si>
  <si>
    <t>053541</t>
  </si>
  <si>
    <t>053421</t>
  </si>
  <si>
    <t>1.1. Állami működési támogatás maradványa</t>
  </si>
  <si>
    <t>1.2. Feladatalapú támogatás maradványa</t>
  </si>
  <si>
    <t>1.3. Önkormányzati támogatás maradványa</t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</si>
  <si>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 xml:space="preserve">Nemzetiségi önkormányzat működési célú bevételei összesen    </t>
    </r>
  </si>
  <si>
    <r>
      <t>1.</t>
    </r>
    <r>
      <rPr>
        <b/>
        <sz val="7"/>
        <color indexed="8"/>
        <rFont val="Times New Roman"/>
        <family val="1"/>
        <charset val="238"/>
      </rPr>
      <t xml:space="preserve">                  </t>
    </r>
    <r>
      <rPr>
        <b/>
        <sz val="12"/>
        <color indexed="8"/>
        <rFont val="Times New Roman"/>
        <family val="1"/>
        <charset val="238"/>
      </rPr>
      <t>Működési pénzmaradvány</t>
    </r>
  </si>
  <si>
    <r>
      <t>1.3.3.</t>
    </r>
    <r>
      <rPr>
        <sz val="12"/>
        <color indexed="8"/>
        <rFont val="Times New Roman"/>
        <family val="1"/>
        <charset val="238"/>
      </rPr>
      <t>   Egyéb informatikai szolgáltatások (internet, egyéb)</t>
    </r>
  </si>
  <si>
    <r>
      <t>1.3.4.</t>
    </r>
    <r>
      <rPr>
        <sz val="12"/>
        <color indexed="8"/>
        <rFont val="Times New Roman"/>
        <family val="1"/>
        <charset val="238"/>
      </rPr>
      <t>   Egyéb kommunikációs szolgáltatások (telefon)</t>
    </r>
  </si>
  <si>
    <r>
      <t>1.3.5.</t>
    </r>
    <r>
      <rPr>
        <sz val="12"/>
        <color indexed="8"/>
        <rFont val="Times New Roman"/>
        <family val="1"/>
        <charset val="238"/>
      </rPr>
      <t>   Bérleti díj</t>
    </r>
  </si>
  <si>
    <r>
      <t>1.3.6.</t>
    </r>
    <r>
      <rPr>
        <sz val="12"/>
        <color indexed="8"/>
        <rFont val="Times New Roman"/>
        <family val="1"/>
        <charset val="238"/>
      </rPr>
      <t>   Egyéb szolgáltatások (pl: posta, bank ktg.)</t>
    </r>
  </si>
  <si>
    <t>1.3.7.   Kiküldetések</t>
  </si>
  <si>
    <t>1.3.8.   Működési célú előzetesen felszámított áfa</t>
  </si>
  <si>
    <t>1.3.9.   Egyéb dologi kiadások</t>
  </si>
  <si>
    <t>1.3.10.   Egyéb pénzügyi műveletek kiadásai</t>
  </si>
  <si>
    <t>1.3.11. Reklám- és propagandakiadások</t>
  </si>
  <si>
    <t>2. Támogatások</t>
  </si>
  <si>
    <t>2.1. Egyéb működési célú támogatások áht-n kívülre előirányzata</t>
  </si>
  <si>
    <t>055121</t>
  </si>
  <si>
    <t>1.2. Munkaadót terhelő járulékok és szociális hozzájárulási adó</t>
  </si>
  <si>
    <t>2022. évi módosított
előirányzat</t>
  </si>
  <si>
    <t>2022. évi új módosított
előirányzat</t>
  </si>
  <si>
    <t>0940821</t>
  </si>
  <si>
    <t>1.2.2.  Egyéb működési bevétel</t>
  </si>
  <si>
    <t>Horvát Nemzetiségi Önkormányzat 2022. évi költségvetés 3.sz. módosítás előirányzatai (adatok e Ft-ban)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</si>
</sst>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u/>
      <sz val="12"/>
      <color indexed="8"/>
      <name val="Times New Roman"/>
      <family val="1"/>
      <charset val="238"/>
    </font>
    <font>
      <sz val="7"/>
      <color indexed="8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7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8"/>
      <color rgb="FF002060"/>
      <name val="Calibri"/>
      <family val="2"/>
      <charset val="238"/>
      <scheme val="minor"/>
    </font>
    <font>
      <sz val="9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 applyAlignment="1">
      <alignment horizontal="center" wrapText="1"/>
    </xf>
    <xf numFmtId="0" fontId="0" fillId="0" borderId="1" xfId="0" applyBorder="1"/>
    <xf numFmtId="0" fontId="4" fillId="0" borderId="1" xfId="0" applyFont="1" applyBorder="1"/>
    <xf numFmtId="0" fontId="6" fillId="0" borderId="0" xfId="0" applyFont="1" applyAlignment="1"/>
    <xf numFmtId="0" fontId="6" fillId="0" borderId="1" xfId="0" applyFont="1" applyBorder="1"/>
    <xf numFmtId="0" fontId="6" fillId="0" borderId="1" xfId="0" applyFont="1" applyBorder="1" applyAlignment="1">
      <alignment horizontal="right"/>
    </xf>
    <xf numFmtId="0" fontId="0" fillId="0" borderId="0" xfId="0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quotePrefix="1" applyFont="1" applyAlignment="1">
      <alignment horizontal="center"/>
    </xf>
    <xf numFmtId="0" fontId="6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0" fillId="0" borderId="0" xfId="0" quotePrefix="1"/>
    <xf numFmtId="3" fontId="6" fillId="0" borderId="1" xfId="0" applyNumberFormat="1" applyFont="1" applyFill="1" applyBorder="1"/>
    <xf numFmtId="0" fontId="0" fillId="0" borderId="0" xfId="0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49" fontId="4" fillId="0" borderId="0" xfId="0" quotePrefix="1" applyNumberFormat="1" applyFont="1" applyAlignment="1">
      <alignment horizontal="center"/>
    </xf>
    <xf numFmtId="14" fontId="4" fillId="0" borderId="2" xfId="0" applyNumberFormat="1" applyFont="1" applyBorder="1" applyAlignment="1">
      <alignment horizontal="left"/>
    </xf>
    <xf numFmtId="0" fontId="6" fillId="0" borderId="1" xfId="0" applyFont="1" applyFill="1" applyBorder="1"/>
    <xf numFmtId="0" fontId="4" fillId="0" borderId="1" xfId="0" applyFont="1" applyFill="1" applyBorder="1"/>
    <xf numFmtId="3" fontId="4" fillId="0" borderId="1" xfId="0" applyNumberFormat="1" applyFont="1" applyBorder="1"/>
    <xf numFmtId="3" fontId="6" fillId="0" borderId="1" xfId="0" applyNumberFormat="1" applyFont="1" applyBorder="1"/>
    <xf numFmtId="0" fontId="9" fillId="0" borderId="0" xfId="0" applyFont="1"/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9" fillId="0" borderId="5" xfId="0" applyFont="1" applyBorder="1" applyAlignment="1">
      <alignment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0" xfId="0" applyFont="1"/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11" fillId="0" borderId="5" xfId="0" applyFont="1" applyBorder="1" applyAlignment="1">
      <alignment vertical="top" wrapText="1"/>
    </xf>
    <xf numFmtId="0" fontId="9" fillId="0" borderId="5" xfId="0" quotePrefix="1" applyFont="1" applyBorder="1" applyAlignment="1">
      <alignment vertical="top" wrapText="1"/>
    </xf>
    <xf numFmtId="0" fontId="9" fillId="0" borderId="0" xfId="0" quotePrefix="1" applyFont="1" applyAlignment="1">
      <alignment wrapText="1"/>
    </xf>
    <xf numFmtId="0" fontId="9" fillId="0" borderId="0" xfId="0" quotePrefix="1" applyFont="1" applyAlignment="1">
      <alignment horizontal="justify" wrapText="1"/>
    </xf>
    <xf numFmtId="0" fontId="9" fillId="0" borderId="0" xfId="0" quotePrefix="1" applyFont="1"/>
    <xf numFmtId="0" fontId="12" fillId="0" borderId="0" xfId="0" quotePrefix="1" applyFont="1" applyAlignment="1">
      <alignment wrapText="1"/>
    </xf>
    <xf numFmtId="0" fontId="4" fillId="0" borderId="1" xfId="0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3" xfId="0" applyNumberFormat="1" applyFont="1" applyBorder="1" applyAlignment="1">
      <alignment horizontal="left"/>
    </xf>
    <xf numFmtId="0" fontId="6" fillId="0" borderId="4" xfId="0" applyNumberFormat="1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1" xfId="0" applyBorder="1" applyAlignment="1">
      <alignment horizontal="center"/>
    </xf>
    <xf numFmtId="16" fontId="4" fillId="0" borderId="2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M52"/>
  <sheetViews>
    <sheetView tabSelected="1" view="pageBreakPreview" zoomScaleNormal="100" zoomScaleSheetLayoutView="100" workbookViewId="0">
      <selection activeCell="K9" sqref="K9:K50"/>
    </sheetView>
  </sheetViews>
  <sheetFormatPr defaultRowHeight="15.75" x14ac:dyDescent="0.25"/>
  <cols>
    <col min="1" max="1" width="9.140625" style="8"/>
    <col min="2" max="2" width="12.7109375" customWidth="1"/>
    <col min="7" max="7" width="12.28515625" customWidth="1"/>
    <col min="8" max="9" width="13" customWidth="1"/>
    <col min="10" max="10" width="10.140625" customWidth="1"/>
    <col min="11" max="11" width="30.5703125" customWidth="1"/>
    <col min="12" max="12" width="0.28515625" customWidth="1"/>
  </cols>
  <sheetData>
    <row r="1" spans="1:11" x14ac:dyDescent="0.25">
      <c r="B1" s="4" t="s">
        <v>61</v>
      </c>
      <c r="C1" s="4"/>
      <c r="D1" s="4"/>
      <c r="E1" s="4"/>
      <c r="F1" s="4"/>
      <c r="G1" s="4"/>
      <c r="H1" s="4"/>
      <c r="I1" s="4"/>
      <c r="J1" s="4"/>
    </row>
    <row r="3" spans="1:11" x14ac:dyDescent="0.25">
      <c r="B3" s="10" t="s">
        <v>0</v>
      </c>
    </row>
    <row r="4" spans="1:11" ht="45" x14ac:dyDescent="0.25">
      <c r="B4" s="56"/>
      <c r="C4" s="56"/>
      <c r="D4" s="56"/>
      <c r="E4" s="56"/>
      <c r="F4" s="56"/>
      <c r="G4" s="56"/>
      <c r="H4" s="1" t="s">
        <v>57</v>
      </c>
      <c r="I4" s="1" t="s">
        <v>58</v>
      </c>
      <c r="J4" s="1" t="s">
        <v>9</v>
      </c>
    </row>
    <row r="5" spans="1:11" x14ac:dyDescent="0.25">
      <c r="B5" s="58" t="s">
        <v>1</v>
      </c>
      <c r="C5" s="58"/>
      <c r="D5" s="58"/>
      <c r="E5" s="58"/>
      <c r="F5" s="58"/>
      <c r="G5" s="58"/>
      <c r="H5" s="2"/>
      <c r="I5" s="2"/>
      <c r="J5" s="2"/>
    </row>
    <row r="6" spans="1:11" x14ac:dyDescent="0.25">
      <c r="B6" s="47" t="s">
        <v>42</v>
      </c>
      <c r="C6" s="47"/>
      <c r="D6" s="47"/>
      <c r="E6" s="47"/>
      <c r="F6" s="47"/>
      <c r="G6" s="47"/>
      <c r="H6" s="5">
        <f>H7</f>
        <v>2286</v>
      </c>
      <c r="I6" s="5">
        <f>I7</f>
        <v>2286</v>
      </c>
      <c r="J6" s="25">
        <f>+I6-H6</f>
        <v>0</v>
      </c>
    </row>
    <row r="7" spans="1:11" x14ac:dyDescent="0.25">
      <c r="B7" s="47" t="s">
        <v>14</v>
      </c>
      <c r="C7" s="47"/>
      <c r="D7" s="47"/>
      <c r="E7" s="47"/>
      <c r="F7" s="47"/>
      <c r="G7" s="47"/>
      <c r="H7" s="5">
        <f t="shared" ref="H7:I7" si="0">H8+H11+H12+H13</f>
        <v>2286</v>
      </c>
      <c r="I7" s="5">
        <f t="shared" si="0"/>
        <v>2286</v>
      </c>
      <c r="J7" s="25">
        <f t="shared" ref="J7:J21" si="1">+I7-H7</f>
        <v>0</v>
      </c>
    </row>
    <row r="8" spans="1:11" x14ac:dyDescent="0.25">
      <c r="A8" s="9" t="s">
        <v>30</v>
      </c>
      <c r="B8" s="43" t="s">
        <v>2</v>
      </c>
      <c r="C8" s="43"/>
      <c r="D8" s="43"/>
      <c r="E8" s="43"/>
      <c r="F8" s="43"/>
      <c r="G8" s="43"/>
      <c r="H8" s="3">
        <f>H9+H10</f>
        <v>1635</v>
      </c>
      <c r="I8" s="3">
        <f>I9+I10</f>
        <v>1635</v>
      </c>
      <c r="J8" s="24">
        <f t="shared" si="1"/>
        <v>0</v>
      </c>
    </row>
    <row r="9" spans="1:11" x14ac:dyDescent="0.25">
      <c r="B9" s="48" t="s">
        <v>32</v>
      </c>
      <c r="C9" s="49"/>
      <c r="D9" s="49"/>
      <c r="E9" s="49"/>
      <c r="F9" s="49"/>
      <c r="G9" s="50"/>
      <c r="H9" s="3">
        <v>1040</v>
      </c>
      <c r="I9" s="3">
        <v>1040</v>
      </c>
      <c r="J9" s="24">
        <f t="shared" si="1"/>
        <v>0</v>
      </c>
    </row>
    <row r="10" spans="1:11" x14ac:dyDescent="0.25">
      <c r="B10" s="48" t="s">
        <v>33</v>
      </c>
      <c r="C10" s="49"/>
      <c r="D10" s="49"/>
      <c r="E10" s="49"/>
      <c r="F10" s="49"/>
      <c r="G10" s="50"/>
      <c r="H10" s="3">
        <v>595</v>
      </c>
      <c r="I10" s="3">
        <f>604-9</f>
        <v>595</v>
      </c>
      <c r="J10" s="24">
        <f t="shared" si="1"/>
        <v>0</v>
      </c>
      <c r="K10" s="41"/>
    </row>
    <row r="11" spans="1:11" x14ac:dyDescent="0.25">
      <c r="A11" s="9"/>
      <c r="B11" s="48" t="s">
        <v>13</v>
      </c>
      <c r="C11" s="49"/>
      <c r="D11" s="49"/>
      <c r="E11" s="49"/>
      <c r="F11" s="49"/>
      <c r="G11" s="50"/>
      <c r="H11" s="3">
        <v>651</v>
      </c>
      <c r="I11" s="3">
        <v>651</v>
      </c>
      <c r="J11" s="24">
        <f t="shared" si="1"/>
        <v>0</v>
      </c>
    </row>
    <row r="12" spans="1:11" x14ac:dyDescent="0.25">
      <c r="A12" s="9"/>
      <c r="B12" s="48" t="s">
        <v>35</v>
      </c>
      <c r="C12" s="49"/>
      <c r="D12" s="49"/>
      <c r="E12" s="49"/>
      <c r="F12" s="49"/>
      <c r="G12" s="50"/>
      <c r="H12" s="3">
        <v>0</v>
      </c>
      <c r="I12" s="3">
        <v>0</v>
      </c>
      <c r="J12" s="24">
        <f t="shared" si="1"/>
        <v>0</v>
      </c>
    </row>
    <row r="13" spans="1:11" x14ac:dyDescent="0.25">
      <c r="A13" s="9"/>
      <c r="B13" s="48" t="s">
        <v>34</v>
      </c>
      <c r="C13" s="54"/>
      <c r="D13" s="54"/>
      <c r="E13" s="54"/>
      <c r="F13" s="54"/>
      <c r="G13" s="55"/>
      <c r="H13" s="3">
        <v>0</v>
      </c>
      <c r="I13" s="3">
        <v>0</v>
      </c>
      <c r="J13" s="24">
        <f t="shared" si="1"/>
        <v>0</v>
      </c>
    </row>
    <row r="14" spans="1:11" x14ac:dyDescent="0.25">
      <c r="A14" s="9" t="s">
        <v>28</v>
      </c>
      <c r="B14" s="51" t="s">
        <v>11</v>
      </c>
      <c r="C14" s="52"/>
      <c r="D14" s="52"/>
      <c r="E14" s="52"/>
      <c r="F14" s="52"/>
      <c r="G14" s="53"/>
      <c r="H14" s="5">
        <f>H15</f>
        <v>2</v>
      </c>
      <c r="I14" s="5">
        <f>I15</f>
        <v>17</v>
      </c>
      <c r="J14" s="25">
        <f>J15</f>
        <v>15</v>
      </c>
    </row>
    <row r="15" spans="1:11" s="16" customFormat="1" x14ac:dyDescent="0.25">
      <c r="A15" s="9" t="s">
        <v>59</v>
      </c>
      <c r="B15" s="21" t="s">
        <v>60</v>
      </c>
      <c r="C15" s="35"/>
      <c r="D15" s="35"/>
      <c r="E15" s="35"/>
      <c r="F15" s="35"/>
      <c r="G15" s="36"/>
      <c r="H15" s="5">
        <v>2</v>
      </c>
      <c r="I15" s="5">
        <f>2+15</f>
        <v>17</v>
      </c>
      <c r="J15" s="25">
        <f t="shared" si="1"/>
        <v>15</v>
      </c>
      <c r="K15" s="42"/>
    </row>
    <row r="16" spans="1:11" x14ac:dyDescent="0.25">
      <c r="B16" s="43" t="s">
        <v>12</v>
      </c>
      <c r="C16" s="43"/>
      <c r="D16" s="43"/>
      <c r="E16" s="43"/>
      <c r="F16" s="43"/>
      <c r="G16" s="43"/>
      <c r="H16" s="3"/>
      <c r="I16" s="3"/>
      <c r="J16" s="24">
        <f t="shared" si="1"/>
        <v>0</v>
      </c>
    </row>
    <row r="17" spans="1:13" x14ac:dyDescent="0.25">
      <c r="A17" s="9" t="s">
        <v>29</v>
      </c>
      <c r="B17" s="47" t="s">
        <v>43</v>
      </c>
      <c r="C17" s="47"/>
      <c r="D17" s="47"/>
      <c r="E17" s="47"/>
      <c r="F17" s="47"/>
      <c r="G17" s="47"/>
      <c r="H17" s="5">
        <f>H18+H19+H20</f>
        <v>1218</v>
      </c>
      <c r="I17" s="5">
        <f>+I18+I19+I20</f>
        <v>1218</v>
      </c>
      <c r="J17" s="25">
        <f t="shared" si="1"/>
        <v>0</v>
      </c>
    </row>
    <row r="18" spans="1:13" x14ac:dyDescent="0.25">
      <c r="A18" s="9"/>
      <c r="B18" s="57" t="s">
        <v>39</v>
      </c>
      <c r="C18" s="49"/>
      <c r="D18" s="49"/>
      <c r="E18" s="49"/>
      <c r="F18" s="49"/>
      <c r="G18" s="50"/>
      <c r="H18" s="3"/>
      <c r="I18" s="3">
        <v>0</v>
      </c>
      <c r="J18" s="24">
        <f t="shared" si="1"/>
        <v>0</v>
      </c>
    </row>
    <row r="19" spans="1:13" x14ac:dyDescent="0.25">
      <c r="A19" s="9"/>
      <c r="B19" s="48" t="s">
        <v>40</v>
      </c>
      <c r="C19" s="49"/>
      <c r="D19" s="49"/>
      <c r="E19" s="49"/>
      <c r="F19" s="49"/>
      <c r="G19" s="50"/>
      <c r="H19" s="3">
        <v>606</v>
      </c>
      <c r="I19" s="3">
        <v>606</v>
      </c>
      <c r="J19" s="24">
        <f t="shared" si="1"/>
        <v>0</v>
      </c>
    </row>
    <row r="20" spans="1:13" x14ac:dyDescent="0.25">
      <c r="A20" s="9"/>
      <c r="B20" s="48" t="s">
        <v>41</v>
      </c>
      <c r="C20" s="49"/>
      <c r="D20" s="49"/>
      <c r="E20" s="49"/>
      <c r="F20" s="49"/>
      <c r="G20" s="50"/>
      <c r="H20" s="3">
        <v>612</v>
      </c>
      <c r="I20" s="3">
        <v>612</v>
      </c>
      <c r="J20" s="24">
        <f t="shared" si="1"/>
        <v>0</v>
      </c>
    </row>
    <row r="21" spans="1:13" x14ac:dyDescent="0.25">
      <c r="B21" s="47" t="s">
        <v>3</v>
      </c>
      <c r="C21" s="47"/>
      <c r="D21" s="47"/>
      <c r="E21" s="47"/>
      <c r="F21" s="47"/>
      <c r="G21" s="47"/>
      <c r="H21" s="6">
        <f>H6+H17+H14</f>
        <v>3506</v>
      </c>
      <c r="I21" s="6">
        <f>I6+I17+I14</f>
        <v>3521</v>
      </c>
      <c r="J21" s="25">
        <f t="shared" si="1"/>
        <v>15</v>
      </c>
    </row>
    <row r="23" spans="1:13" x14ac:dyDescent="0.25">
      <c r="B23" s="10" t="s">
        <v>4</v>
      </c>
    </row>
    <row r="24" spans="1:13" ht="45" x14ac:dyDescent="0.25">
      <c r="B24" s="56"/>
      <c r="C24" s="56"/>
      <c r="D24" s="56"/>
      <c r="E24" s="56"/>
      <c r="F24" s="56"/>
      <c r="G24" s="56"/>
      <c r="H24" s="1" t="s">
        <v>57</v>
      </c>
      <c r="I24" s="1" t="s">
        <v>58</v>
      </c>
      <c r="J24" s="1" t="s">
        <v>9</v>
      </c>
    </row>
    <row r="25" spans="1:13" x14ac:dyDescent="0.25">
      <c r="B25" s="43" t="s">
        <v>6</v>
      </c>
      <c r="C25" s="43"/>
      <c r="D25" s="43"/>
      <c r="E25" s="43"/>
      <c r="F25" s="43"/>
      <c r="G25" s="43"/>
      <c r="H25" s="3"/>
      <c r="I25" s="3"/>
      <c r="J25" s="3"/>
      <c r="M25" s="16"/>
    </row>
    <row r="26" spans="1:13" x14ac:dyDescent="0.25">
      <c r="B26" s="47" t="s">
        <v>31</v>
      </c>
      <c r="C26" s="47"/>
      <c r="D26" s="47"/>
      <c r="E26" s="47"/>
      <c r="F26" s="47"/>
      <c r="G26" s="47"/>
      <c r="H26" s="22">
        <f>H27+H30+H31</f>
        <v>3306</v>
      </c>
      <c r="I26" s="22">
        <f>I27+I30+I31</f>
        <v>3321</v>
      </c>
      <c r="J26" s="25">
        <f>+I26-H26</f>
        <v>15</v>
      </c>
      <c r="M26" s="16"/>
    </row>
    <row r="27" spans="1:13" x14ac:dyDescent="0.25">
      <c r="B27" s="47" t="s">
        <v>8</v>
      </c>
      <c r="C27" s="47"/>
      <c r="D27" s="47"/>
      <c r="E27" s="47"/>
      <c r="F27" s="47"/>
      <c r="G27" s="47"/>
      <c r="H27" s="22">
        <f t="shared" ref="H27" si="2">H28+H29</f>
        <v>1420</v>
      </c>
      <c r="I27" s="22">
        <f t="shared" ref="I27" si="3">I28+I29</f>
        <v>1458</v>
      </c>
      <c r="J27" s="25">
        <f t="shared" ref="J27:J42" si="4">+I27-H27</f>
        <v>38</v>
      </c>
      <c r="M27" s="16"/>
    </row>
    <row r="28" spans="1:13" x14ac:dyDescent="0.25">
      <c r="A28" s="9" t="s">
        <v>26</v>
      </c>
      <c r="B28" s="43" t="s">
        <v>10</v>
      </c>
      <c r="C28" s="43"/>
      <c r="D28" s="43"/>
      <c r="E28" s="43"/>
      <c r="F28" s="43"/>
      <c r="G28" s="43"/>
      <c r="H28" s="23">
        <v>1239</v>
      </c>
      <c r="I28" s="23">
        <v>1239</v>
      </c>
      <c r="J28" s="24">
        <f t="shared" si="4"/>
        <v>0</v>
      </c>
      <c r="M28" s="16"/>
    </row>
    <row r="29" spans="1:13" x14ac:dyDescent="0.25">
      <c r="A29" s="9" t="s">
        <v>25</v>
      </c>
      <c r="B29" s="43" t="s">
        <v>36</v>
      </c>
      <c r="C29" s="43"/>
      <c r="D29" s="43"/>
      <c r="E29" s="43"/>
      <c r="F29" s="43"/>
      <c r="G29" s="43"/>
      <c r="H29" s="23">
        <f>50-46+46+131</f>
        <v>181</v>
      </c>
      <c r="I29" s="23">
        <f>50-46+46+131+38</f>
        <v>219</v>
      </c>
      <c r="J29" s="24">
        <f t="shared" si="4"/>
        <v>38</v>
      </c>
      <c r="K29" s="39"/>
      <c r="L29" s="32"/>
    </row>
    <row r="30" spans="1:13" x14ac:dyDescent="0.25">
      <c r="A30" s="9" t="s">
        <v>27</v>
      </c>
      <c r="B30" s="47" t="s">
        <v>56</v>
      </c>
      <c r="C30" s="47"/>
      <c r="D30" s="47"/>
      <c r="E30" s="47"/>
      <c r="F30" s="47"/>
      <c r="G30" s="47"/>
      <c r="H30" s="22">
        <f>170+25+46+8+36+89+43+19</f>
        <v>436</v>
      </c>
      <c r="I30" s="22">
        <f>170+25+46+8+36+89+43+19+12</f>
        <v>448</v>
      </c>
      <c r="J30" s="25">
        <f t="shared" si="4"/>
        <v>12</v>
      </c>
      <c r="K30" s="38"/>
      <c r="L30" s="32"/>
    </row>
    <row r="31" spans="1:13" x14ac:dyDescent="0.25">
      <c r="B31" s="47" t="s">
        <v>7</v>
      </c>
      <c r="C31" s="47"/>
      <c r="D31" s="47"/>
      <c r="E31" s="47"/>
      <c r="F31" s="47"/>
      <c r="G31" s="47"/>
      <c r="H31" s="15">
        <f>SUM(H32:H42)</f>
        <v>1450</v>
      </c>
      <c r="I31" s="15">
        <f>SUM(I32:I42)</f>
        <v>1415</v>
      </c>
      <c r="J31" s="15">
        <f t="shared" ref="J31" si="5">SUM(J32:J44)</f>
        <v>-35</v>
      </c>
      <c r="L31" s="16"/>
    </row>
    <row r="32" spans="1:13" x14ac:dyDescent="0.25">
      <c r="A32" s="9" t="s">
        <v>15</v>
      </c>
      <c r="B32" s="43" t="s">
        <v>16</v>
      </c>
      <c r="C32" s="43"/>
      <c r="D32" s="43"/>
      <c r="E32" s="43"/>
      <c r="F32" s="43"/>
      <c r="G32" s="43"/>
      <c r="H32" s="23">
        <v>10</v>
      </c>
      <c r="I32" s="23">
        <v>10</v>
      </c>
      <c r="J32" s="24">
        <f t="shared" si="4"/>
        <v>0</v>
      </c>
      <c r="L32" s="16"/>
    </row>
    <row r="33" spans="1:13" x14ac:dyDescent="0.25">
      <c r="A33" s="9" t="s">
        <v>17</v>
      </c>
      <c r="B33" s="43" t="s">
        <v>18</v>
      </c>
      <c r="C33" s="43"/>
      <c r="D33" s="43"/>
      <c r="E33" s="43"/>
      <c r="F33" s="43"/>
      <c r="G33" s="43"/>
      <c r="H33" s="23">
        <v>10</v>
      </c>
      <c r="I33" s="23">
        <v>10</v>
      </c>
      <c r="J33" s="24">
        <f t="shared" si="4"/>
        <v>0</v>
      </c>
    </row>
    <row r="34" spans="1:13" s="16" customFormat="1" x14ac:dyDescent="0.25">
      <c r="A34" s="9"/>
      <c r="B34" s="43" t="s">
        <v>44</v>
      </c>
      <c r="C34" s="43"/>
      <c r="D34" s="43"/>
      <c r="E34" s="43"/>
      <c r="F34" s="43"/>
      <c r="G34" s="43"/>
      <c r="H34" s="23">
        <v>45</v>
      </c>
      <c r="I34" s="23">
        <v>45</v>
      </c>
      <c r="J34" s="24">
        <f t="shared" si="4"/>
        <v>0</v>
      </c>
      <c r="K34" s="26"/>
    </row>
    <row r="35" spans="1:13" x14ac:dyDescent="0.25">
      <c r="A35" s="9" t="s">
        <v>19</v>
      </c>
      <c r="B35" s="43" t="s">
        <v>45</v>
      </c>
      <c r="C35" s="43"/>
      <c r="D35" s="43"/>
      <c r="E35" s="43"/>
      <c r="F35" s="43"/>
      <c r="G35" s="43"/>
      <c r="H35" s="23">
        <v>45</v>
      </c>
      <c r="I35" s="23">
        <v>45</v>
      </c>
      <c r="J35" s="24">
        <f t="shared" si="4"/>
        <v>0</v>
      </c>
      <c r="K35" s="26"/>
    </row>
    <row r="36" spans="1:13" x14ac:dyDescent="0.25">
      <c r="A36" s="9" t="s">
        <v>20</v>
      </c>
      <c r="B36" s="43" t="s">
        <v>46</v>
      </c>
      <c r="C36" s="43"/>
      <c r="D36" s="43"/>
      <c r="E36" s="43"/>
      <c r="F36" s="43"/>
      <c r="G36" s="43"/>
      <c r="H36" s="23">
        <v>0</v>
      </c>
      <c r="I36" s="23">
        <v>0</v>
      </c>
      <c r="J36" s="24">
        <f t="shared" si="4"/>
        <v>0</v>
      </c>
    </row>
    <row r="37" spans="1:13" x14ac:dyDescent="0.25">
      <c r="A37" s="9" t="s">
        <v>21</v>
      </c>
      <c r="B37" s="43" t="s">
        <v>47</v>
      </c>
      <c r="C37" s="43"/>
      <c r="D37" s="43"/>
      <c r="E37" s="43"/>
      <c r="F37" s="43"/>
      <c r="G37" s="43"/>
      <c r="H37" s="23">
        <f>40+140+20+110+269+59</f>
        <v>638</v>
      </c>
      <c r="I37" s="23">
        <f>40+140+20+110+269+59</f>
        <v>638</v>
      </c>
      <c r="J37" s="24">
        <f t="shared" si="4"/>
        <v>0</v>
      </c>
      <c r="K37" s="40"/>
    </row>
    <row r="38" spans="1:13" x14ac:dyDescent="0.25">
      <c r="A38" s="9" t="s">
        <v>22</v>
      </c>
      <c r="B38" s="11" t="s">
        <v>48</v>
      </c>
      <c r="C38" s="12"/>
      <c r="D38" s="12"/>
      <c r="E38" s="12"/>
      <c r="F38" s="12"/>
      <c r="G38" s="13"/>
      <c r="H38" s="23">
        <f>30+20+50</f>
        <v>100</v>
      </c>
      <c r="I38" s="23">
        <f>30+20+50</f>
        <v>100</v>
      </c>
      <c r="J38" s="24">
        <f t="shared" si="4"/>
        <v>0</v>
      </c>
      <c r="K38" s="39"/>
    </row>
    <row r="39" spans="1:13" x14ac:dyDescent="0.25">
      <c r="A39" s="9" t="s">
        <v>23</v>
      </c>
      <c r="B39" s="11" t="s">
        <v>49</v>
      </c>
      <c r="C39" s="12"/>
      <c r="D39" s="12"/>
      <c r="E39" s="12"/>
      <c r="F39" s="12"/>
      <c r="G39" s="13"/>
      <c r="H39" s="23">
        <v>41</v>
      </c>
      <c r="I39" s="23">
        <f>35+6</f>
        <v>41</v>
      </c>
      <c r="J39" s="24">
        <f t="shared" si="4"/>
        <v>0</v>
      </c>
      <c r="K39" s="34"/>
      <c r="M39" s="14"/>
    </row>
    <row r="40" spans="1:13" x14ac:dyDescent="0.25">
      <c r="A40" s="9" t="s">
        <v>24</v>
      </c>
      <c r="B40" s="11" t="s">
        <v>50</v>
      </c>
      <c r="C40" s="12"/>
      <c r="D40" s="12"/>
      <c r="E40" s="12"/>
      <c r="F40" s="12"/>
      <c r="G40" s="13"/>
      <c r="H40" s="23">
        <f>17+612+261+1+1-9-20-50-78-174</f>
        <v>561</v>
      </c>
      <c r="I40" s="23">
        <f>17+612+261+1+1-9-20-50-78-174+13+2-50</f>
        <v>526</v>
      </c>
      <c r="J40" s="24">
        <f t="shared" si="4"/>
        <v>-35</v>
      </c>
      <c r="K40" s="38"/>
      <c r="L40" s="33"/>
    </row>
    <row r="41" spans="1:13" s="16" customFormat="1" x14ac:dyDescent="0.25">
      <c r="A41" s="20" t="s">
        <v>37</v>
      </c>
      <c r="B41" s="21" t="s">
        <v>51</v>
      </c>
      <c r="C41" s="18"/>
      <c r="D41" s="18"/>
      <c r="E41" s="18"/>
      <c r="F41" s="18"/>
      <c r="G41" s="19"/>
      <c r="H41" s="23">
        <v>0</v>
      </c>
      <c r="I41" s="23">
        <v>0</v>
      </c>
      <c r="J41" s="24">
        <f t="shared" si="4"/>
        <v>0</v>
      </c>
      <c r="K41" s="31"/>
      <c r="L41" s="33"/>
    </row>
    <row r="42" spans="1:13" s="16" customFormat="1" x14ac:dyDescent="0.25">
      <c r="A42" s="20" t="s">
        <v>38</v>
      </c>
      <c r="B42" s="17" t="s">
        <v>52</v>
      </c>
      <c r="C42" s="18"/>
      <c r="D42" s="18"/>
      <c r="E42" s="18"/>
      <c r="F42" s="18"/>
      <c r="G42" s="19"/>
      <c r="H42" s="23">
        <v>0</v>
      </c>
      <c r="I42" s="23">
        <v>0</v>
      </c>
      <c r="J42" s="24">
        <f t="shared" si="4"/>
        <v>0</v>
      </c>
      <c r="K42" s="31"/>
      <c r="L42" s="33"/>
    </row>
    <row r="43" spans="1:13" s="16" customFormat="1" x14ac:dyDescent="0.25">
      <c r="A43" s="20"/>
      <c r="B43" s="30" t="s">
        <v>53</v>
      </c>
      <c r="C43" s="28"/>
      <c r="D43" s="28"/>
      <c r="E43" s="28"/>
      <c r="F43" s="28"/>
      <c r="G43" s="29"/>
      <c r="H43" s="22">
        <f>H44</f>
        <v>200</v>
      </c>
      <c r="I43" s="22">
        <f>I44</f>
        <v>200</v>
      </c>
      <c r="J43" s="25">
        <f t="shared" ref="J43:J44" si="6">+I43-H43</f>
        <v>0</v>
      </c>
      <c r="K43" s="31"/>
      <c r="L43" s="33"/>
    </row>
    <row r="44" spans="1:13" s="16" customFormat="1" x14ac:dyDescent="0.25">
      <c r="A44" s="20" t="s">
        <v>55</v>
      </c>
      <c r="B44" s="27" t="s">
        <v>54</v>
      </c>
      <c r="C44" s="28"/>
      <c r="D44" s="28"/>
      <c r="E44" s="28"/>
      <c r="F44" s="28"/>
      <c r="G44" s="29"/>
      <c r="H44" s="23">
        <v>200</v>
      </c>
      <c r="I44" s="23">
        <v>200</v>
      </c>
      <c r="J44" s="24">
        <f t="shared" si="6"/>
        <v>0</v>
      </c>
      <c r="K44" s="37"/>
      <c r="L44" s="33"/>
    </row>
    <row r="45" spans="1:13" x14ac:dyDescent="0.25">
      <c r="B45" s="44" t="s">
        <v>5</v>
      </c>
      <c r="C45" s="45"/>
      <c r="D45" s="45"/>
      <c r="E45" s="45"/>
      <c r="F45" s="45"/>
      <c r="G45" s="46"/>
      <c r="H45" s="15">
        <f>H27+H30+H31+H43</f>
        <v>3506</v>
      </c>
      <c r="I45" s="15">
        <f>I27+I30+I31+I43</f>
        <v>3521</v>
      </c>
      <c r="J45" s="15">
        <f>J27+J30+J31</f>
        <v>15</v>
      </c>
      <c r="K45" s="31"/>
      <c r="L45" s="33"/>
    </row>
    <row r="52" spans="2:2" x14ac:dyDescent="0.25">
      <c r="B52" s="7"/>
    </row>
  </sheetData>
  <mergeCells count="32">
    <mergeCell ref="B9:G9"/>
    <mergeCell ref="B4:G4"/>
    <mergeCell ref="B5:G5"/>
    <mergeCell ref="B6:G6"/>
    <mergeCell ref="B7:G7"/>
    <mergeCell ref="B8:G8"/>
    <mergeCell ref="B28:G28"/>
    <mergeCell ref="B10:G10"/>
    <mergeCell ref="B11:G11"/>
    <mergeCell ref="B12:G12"/>
    <mergeCell ref="B14:G14"/>
    <mergeCell ref="B16:G16"/>
    <mergeCell ref="B17:G17"/>
    <mergeCell ref="B13:G13"/>
    <mergeCell ref="B21:G21"/>
    <mergeCell ref="B24:G24"/>
    <mergeCell ref="B25:G25"/>
    <mergeCell ref="B26:G26"/>
    <mergeCell ref="B27:G27"/>
    <mergeCell ref="B18:G18"/>
    <mergeCell ref="B19:G19"/>
    <mergeCell ref="B20:G20"/>
    <mergeCell ref="B36:G36"/>
    <mergeCell ref="B37:G37"/>
    <mergeCell ref="B45:G45"/>
    <mergeCell ref="B29:G29"/>
    <mergeCell ref="B30:G30"/>
    <mergeCell ref="B31:G31"/>
    <mergeCell ref="B32:G32"/>
    <mergeCell ref="B33:G33"/>
    <mergeCell ref="B35:G35"/>
    <mergeCell ref="B34:G34"/>
  </mergeCells>
  <pageMargins left="0.23622047244094491" right="0.23622047244094491" top="0.74803149606299213" bottom="0.74803149606299213" header="0.31496062992125984" footer="0.31496062992125984"/>
  <pageSetup paperSize="9" scale="75" orientation="portrait" r:id="rId1"/>
  <headerFooter>
    <oddHeader>&amp;R2. számú 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Műk+Önk</vt:lpstr>
      <vt:lpstr>'Műk+Önk'!Nyomtatási_terület</vt:lpstr>
    </vt:vector>
  </TitlesOfParts>
  <Company>KMJV Önkormányzat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GyonyoruneKrisztina</dc:creator>
  <cp:lastModifiedBy>bercziantal</cp:lastModifiedBy>
  <cp:lastPrinted>2022-08-17T05:56:37Z</cp:lastPrinted>
  <dcterms:created xsi:type="dcterms:W3CDTF">2012-05-24T07:26:02Z</dcterms:created>
  <dcterms:modified xsi:type="dcterms:W3CDTF">2022-09-06T12:29:00Z</dcterms:modified>
</cp:coreProperties>
</file>