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work\Gondnoksági Iroda\Lengyel Krisztina\2022. évi előterjesztések\2022. 3. sz módisítás (féléves beszámoló)\HNÖ\"/>
    </mc:Choice>
  </mc:AlternateContent>
  <bookViews>
    <workbookView xWindow="-105" yWindow="-105" windowWidth="23250" windowHeight="12570"/>
  </bookViews>
  <sheets>
    <sheet name="Munka1" sheetId="1" r:id="rId1"/>
  </sheets>
  <definedNames>
    <definedName name="_xlnm.Print_Area" localSheetId="0">Munka1!$B$1:$K$46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8" i="1" l="1"/>
  <c r="K39" i="1"/>
  <c r="K28" i="1"/>
  <c r="K14" i="1"/>
  <c r="J42" i="1" l="1"/>
  <c r="K43" i="1" l="1"/>
  <c r="I42" i="1"/>
  <c r="K42" i="1" s="1"/>
  <c r="H42" i="1"/>
  <c r="J30" i="1" l="1"/>
  <c r="J26" i="1"/>
  <c r="K37" i="1"/>
  <c r="I30" i="1"/>
  <c r="I44" i="1"/>
  <c r="H44" i="1"/>
  <c r="H26" i="1"/>
  <c r="H30" i="1"/>
  <c r="H25" i="1" s="1"/>
  <c r="H24" i="1" s="1"/>
  <c r="H46" i="1" s="1"/>
  <c r="K31" i="1"/>
  <c r="J16" i="1"/>
  <c r="H16" i="1"/>
  <c r="I16" i="1"/>
  <c r="J25" i="1" l="1"/>
  <c r="I7" i="1"/>
  <c r="I6" i="1" l="1"/>
  <c r="I20" i="1" s="1"/>
  <c r="K18" i="1"/>
  <c r="K19" i="1"/>
  <c r="K27" i="1" l="1"/>
  <c r="K29" i="1"/>
  <c r="K32" i="1"/>
  <c r="K33" i="1"/>
  <c r="K34" i="1"/>
  <c r="K41" i="1"/>
  <c r="I26" i="1"/>
  <c r="I25" i="1" l="1"/>
  <c r="I24" i="1" s="1"/>
  <c r="I46" i="1" s="1"/>
  <c r="K26" i="1"/>
  <c r="K30" i="1"/>
  <c r="K9" i="1"/>
  <c r="K10" i="1"/>
  <c r="K11" i="1"/>
  <c r="K16" i="1"/>
  <c r="J8" i="1"/>
  <c r="J7" i="1" s="1"/>
  <c r="J6" i="1" s="1"/>
  <c r="J20" i="1" s="1"/>
  <c r="H8" i="1"/>
  <c r="H7" i="1" s="1"/>
  <c r="H6" i="1" s="1"/>
  <c r="H20" i="1" s="1"/>
  <c r="K25" i="1" l="1"/>
  <c r="J24" i="1"/>
  <c r="J46" i="1" s="1"/>
  <c r="K20" i="1"/>
  <c r="K8" i="1"/>
  <c r="K6" i="1"/>
  <c r="K7" i="1"/>
  <c r="K24" i="1" l="1"/>
  <c r="J44" i="1"/>
  <c r="K46" i="1"/>
</calcChain>
</file>

<file path=xl/sharedStrings.xml><?xml version="1.0" encoding="utf-8"?>
<sst xmlns="http://schemas.openxmlformats.org/spreadsheetml/2006/main" count="83" uniqueCount="76">
  <si>
    <t>BEVÉTELEK</t>
  </si>
  <si>
    <t>I. Tárgyévi működési bevételek</t>
  </si>
  <si>
    <t>09161</t>
  </si>
  <si>
    <t>094111</t>
  </si>
  <si>
    <t>0981311</t>
  </si>
  <si>
    <t>BEVÉTELEK mindösszesen</t>
  </si>
  <si>
    <t>KIADÁSOK</t>
  </si>
  <si>
    <t>051211</t>
  </si>
  <si>
    <t>1.1.1.   Nemzetiségi önkormányzati képviselők tiszteletdíja</t>
  </si>
  <si>
    <t>051231</t>
  </si>
  <si>
    <t>1.1.2.   Reprezentációs kiadások</t>
  </si>
  <si>
    <t>0521</t>
  </si>
  <si>
    <t>053111</t>
  </si>
  <si>
    <t>053121</t>
  </si>
  <si>
    <t>053221</t>
  </si>
  <si>
    <t>053371</t>
  </si>
  <si>
    <t>053411</t>
  </si>
  <si>
    <t>053511</t>
  </si>
  <si>
    <t>053551</t>
  </si>
  <si>
    <t>KIADÁSOK mindösszesen</t>
  </si>
  <si>
    <t>Teljesítés %</t>
  </si>
  <si>
    <r>
      <t>I.</t>
    </r>
    <r>
      <rPr>
        <sz val="11"/>
        <color indexed="8"/>
        <rFont val="Times New Roman"/>
        <family val="1"/>
        <charset val="238"/>
      </rPr>
      <t xml:space="preserve">    </t>
    </r>
    <r>
      <rPr>
        <u/>
        <sz val="11"/>
        <color indexed="8"/>
        <rFont val="Times New Roman"/>
        <family val="1"/>
        <charset val="238"/>
      </rPr>
      <t>Tárgyévi működési kiadások</t>
    </r>
  </si>
  <si>
    <r>
      <t>1.</t>
    </r>
    <r>
      <rPr>
        <b/>
        <sz val="11"/>
        <color indexed="8"/>
        <rFont val="Times New Roman"/>
        <family val="1"/>
        <charset val="238"/>
      </rPr>
      <t xml:space="preserve"> Nemzetiségi önkormányzat működési célú bevételei összesen    </t>
    </r>
  </si>
  <si>
    <r>
      <t>1.</t>
    </r>
    <r>
      <rPr>
        <b/>
        <sz val="11"/>
        <color indexed="8"/>
        <rFont val="Times New Roman"/>
        <family val="1"/>
        <charset val="238"/>
      </rPr>
      <t> Nemzetiségi önkormányzat működési célú kiadásai összesen</t>
    </r>
  </si>
  <si>
    <r>
      <t>1.3.1.</t>
    </r>
    <r>
      <rPr>
        <sz val="11"/>
        <color indexed="8"/>
        <rFont val="Times New Roman"/>
        <family val="1"/>
        <charset val="238"/>
      </rPr>
      <t>   Szakmai anyagok beszerzése (könyv, újság)</t>
    </r>
  </si>
  <si>
    <t>1.3. Dologi és egyéb folyó kiadás</t>
  </si>
  <si>
    <t>1.2. Munkaadót terhelő járulékok és szociális hozzájárulási adó</t>
  </si>
  <si>
    <t>1.1. Személyi juttatás összesen</t>
  </si>
  <si>
    <r>
      <t>1.3.2.</t>
    </r>
    <r>
      <rPr>
        <sz val="11"/>
        <color indexed="8"/>
        <rFont val="Times New Roman"/>
        <family val="1"/>
        <charset val="238"/>
      </rPr>
      <t>   Üzemeltetési anyagbeszerzés</t>
    </r>
  </si>
  <si>
    <t>1.1.1.1.   Működési támogatás</t>
  </si>
  <si>
    <t>1.1.1.2.   Feladatalapú támogatás</t>
  </si>
  <si>
    <r>
      <t>1.1.2.</t>
    </r>
    <r>
      <rPr>
        <sz val="11"/>
        <color indexed="8"/>
        <rFont val="Times New Roman"/>
        <family val="1"/>
        <charset val="238"/>
      </rPr>
      <t>    Kaposvár Megyei Jogú Város Önkormányzatának támogatása</t>
    </r>
  </si>
  <si>
    <r>
      <t>1.1.1.</t>
    </r>
    <r>
      <rPr>
        <sz val="11"/>
        <color indexed="8"/>
        <rFont val="Times New Roman"/>
        <family val="1"/>
        <charset val="238"/>
      </rPr>
      <t>    Központi támogatás</t>
    </r>
  </si>
  <si>
    <r>
      <t>1.1.</t>
    </r>
    <r>
      <rPr>
        <b/>
        <sz val="11"/>
        <color indexed="8"/>
        <rFont val="Times New Roman"/>
        <family val="1"/>
        <charset val="238"/>
      </rPr>
      <t> Költségvetési támogatás összesen</t>
    </r>
  </si>
  <si>
    <t>1.2. Egyéb működési bevétel</t>
  </si>
  <si>
    <r>
      <t>II.</t>
    </r>
    <r>
      <rPr>
        <sz val="11"/>
        <color indexed="8"/>
        <rFont val="Times New Roman"/>
        <family val="1"/>
        <charset val="238"/>
      </rPr>
      <t> </t>
    </r>
    <r>
      <rPr>
        <u/>
        <sz val="11"/>
        <color indexed="8"/>
        <rFont val="Times New Roman"/>
        <family val="1"/>
        <charset val="238"/>
      </rPr>
      <t>Pénzmaradvány</t>
    </r>
  </si>
  <si>
    <r>
      <t>1.</t>
    </r>
    <r>
      <rPr>
        <b/>
        <sz val="11"/>
        <color indexed="8"/>
        <rFont val="Times New Roman"/>
        <family val="1"/>
        <charset val="238"/>
      </rPr>
      <t> Működési maradvány</t>
    </r>
  </si>
  <si>
    <t>1.3. Feladatalapú támogatás maradványa</t>
  </si>
  <si>
    <t>1.2. Önkormányzati működési támogatás maradványa</t>
  </si>
  <si>
    <t>1.1. Állami működési támogatás maradványa</t>
  </si>
  <si>
    <t>1.1.4.    Állami támogatás - Horvát Állam</t>
  </si>
  <si>
    <r>
      <t>1.3.3.</t>
    </r>
    <r>
      <rPr>
        <sz val="11"/>
        <color indexed="8"/>
        <rFont val="Times New Roman"/>
        <family val="1"/>
        <charset val="238"/>
      </rPr>
      <t>   Informatikai szolgáltatások</t>
    </r>
  </si>
  <si>
    <r>
      <t>1.3.4.</t>
    </r>
    <r>
      <rPr>
        <sz val="11"/>
        <color indexed="8"/>
        <rFont val="Times New Roman"/>
        <family val="1"/>
        <charset val="238"/>
      </rPr>
      <t>   Kommunikációs szolgáltatások</t>
    </r>
  </si>
  <si>
    <t>1.3.5.   Bérleti díj</t>
  </si>
  <si>
    <t>053211</t>
  </si>
  <si>
    <t>053331</t>
  </si>
  <si>
    <t>053541</t>
  </si>
  <si>
    <t>II. Tárgyévi felhalmozási célú kiadások</t>
  </si>
  <si>
    <t>05631</t>
  </si>
  <si>
    <t>053351</t>
  </si>
  <si>
    <r>
      <t>1.3.7.</t>
    </r>
    <r>
      <rPr>
        <sz val="11"/>
        <color indexed="8"/>
        <rFont val="Times New Roman"/>
        <family val="1"/>
        <charset val="238"/>
      </rPr>
      <t>   Egyéb szolgáltatások (pl: posta, bank ktg., rendezvények)</t>
    </r>
  </si>
  <si>
    <t>1.3.8.   Kiküldetések</t>
  </si>
  <si>
    <t>1.3.9.   Működési célú előzetesen felszámított áfa</t>
  </si>
  <si>
    <t>1.3.11. Egyéb dologi kiadások</t>
  </si>
  <si>
    <t>1.3.10. Egyéb pénzügyi műveletek kiadásai</t>
  </si>
  <si>
    <t>606</t>
  </si>
  <si>
    <t>1.1.3.   Bethlen Gábor Alapkezelő támogatása</t>
  </si>
  <si>
    <t>2</t>
  </si>
  <si>
    <t xml:space="preserve">1.        Beruházás </t>
  </si>
  <si>
    <t>2. Támogatások</t>
  </si>
  <si>
    <t>1040</t>
  </si>
  <si>
    <t>326</t>
  </si>
  <si>
    <t>1.3.6.   Szakmai tevékenységet segítő szolgáltatások</t>
  </si>
  <si>
    <t>2022. évi         eredeti 
előirányzat</t>
  </si>
  <si>
    <t>2022. évi módosított 
előirányzat</t>
  </si>
  <si>
    <t>Teljesítés 
2022. 06.30.</t>
  </si>
  <si>
    <t>1635</t>
  </si>
  <si>
    <t>595</t>
  </si>
  <si>
    <t>651</t>
  </si>
  <si>
    <t>0</t>
  </si>
  <si>
    <t>612</t>
  </si>
  <si>
    <t>297</t>
  </si>
  <si>
    <t>17</t>
  </si>
  <si>
    <t>2.1.Egyéb működési célú támogatás áht-n kívülre</t>
  </si>
  <si>
    <t>055121</t>
  </si>
  <si>
    <t>KMJV Horvát Nemzetiségi Önkormányzat 2022. évi költségvetésének első félévi teljesítése (adatok e Ft-ban)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</si>
</sst>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10" fontId="1" fillId="0" borderId="2" xfId="0" applyNumberFormat="1" applyFont="1" applyBorder="1"/>
    <xf numFmtId="10" fontId="2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6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0" fillId="0" borderId="2" xfId="1" applyNumberFormat="1" applyFont="1" applyBorder="1"/>
    <xf numFmtId="0" fontId="10" fillId="0" borderId="0" xfId="0" quotePrefix="1" applyFont="1" applyAlignment="1">
      <alignment horizontal="center"/>
    </xf>
    <xf numFmtId="0" fontId="14" fillId="0" borderId="0" xfId="0" applyFont="1"/>
    <xf numFmtId="0" fontId="9" fillId="0" borderId="0" xfId="0" applyFont="1"/>
    <xf numFmtId="0" fontId="11" fillId="0" borderId="0" xfId="0" quotePrefix="1" applyFont="1" applyAlignment="1">
      <alignment horizontal="center"/>
    </xf>
    <xf numFmtId="0" fontId="8" fillId="0" borderId="0" xfId="0" applyFont="1"/>
    <xf numFmtId="49" fontId="10" fillId="0" borderId="2" xfId="1" applyNumberFormat="1" applyFont="1" applyFill="1" applyBorder="1" applyAlignment="1">
      <alignment horizontal="right"/>
    </xf>
    <xf numFmtId="49" fontId="10" fillId="0" borderId="2" xfId="1" applyNumberFormat="1" applyFont="1" applyBorder="1" applyAlignment="1">
      <alignment horizontal="right"/>
    </xf>
    <xf numFmtId="49" fontId="11" fillId="0" borderId="2" xfId="1" applyNumberFormat="1" applyFont="1" applyBorder="1" applyAlignment="1">
      <alignment horizontal="right"/>
    </xf>
    <xf numFmtId="1" fontId="11" fillId="0" borderId="2" xfId="1" applyNumberFormat="1" applyFont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1" fontId="10" fillId="0" borderId="2" xfId="1" applyNumberFormat="1" applyFont="1" applyBorder="1" applyAlignment="1">
      <alignment horizontal="right"/>
    </xf>
    <xf numFmtId="1" fontId="11" fillId="0" borderId="2" xfId="1" applyNumberFormat="1" applyFont="1" applyFill="1" applyBorder="1" applyAlignment="1">
      <alignment horizontal="right"/>
    </xf>
    <xf numFmtId="1" fontId="2" fillId="0" borderId="2" xfId="1" applyNumberFormat="1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13" zoomScaleNormal="100" workbookViewId="0">
      <selection activeCell="B1" sqref="B1"/>
    </sheetView>
  </sheetViews>
  <sheetFormatPr defaultRowHeight="15" x14ac:dyDescent="0.25"/>
  <cols>
    <col min="1" max="6" width="8.85546875" style="3"/>
    <col min="7" max="7" width="18.42578125" style="3" customWidth="1"/>
    <col min="8" max="8" width="14.140625" style="3" customWidth="1"/>
    <col min="9" max="9" width="16" style="3" customWidth="1"/>
    <col min="10" max="10" width="14.28515625" style="3" customWidth="1"/>
    <col min="11" max="11" width="14.5703125" style="3" customWidth="1"/>
  </cols>
  <sheetData>
    <row r="1" spans="1:11" x14ac:dyDescent="0.25">
      <c r="A1" s="13"/>
      <c r="B1" s="14" t="s">
        <v>75</v>
      </c>
      <c r="C1" s="14"/>
      <c r="D1" s="14"/>
      <c r="E1" s="14"/>
      <c r="F1" s="14"/>
      <c r="G1" s="14"/>
      <c r="H1" s="14"/>
      <c r="I1" s="15"/>
      <c r="J1" s="14"/>
      <c r="K1" s="1"/>
    </row>
    <row r="2" spans="1:11" x14ac:dyDescent="0.25">
      <c r="A2" s="13"/>
      <c r="B2" s="1"/>
      <c r="C2" s="1"/>
      <c r="D2" s="1"/>
      <c r="E2" s="1"/>
      <c r="F2" s="1"/>
      <c r="G2" s="1"/>
      <c r="H2" s="1"/>
      <c r="I2" s="2"/>
      <c r="J2" s="1"/>
    </row>
    <row r="3" spans="1:11" x14ac:dyDescent="0.25">
      <c r="A3" s="13"/>
      <c r="B3" s="16" t="s">
        <v>0</v>
      </c>
      <c r="C3" s="1"/>
      <c r="D3" s="1"/>
      <c r="E3" s="1"/>
      <c r="F3" s="1"/>
      <c r="G3" s="1"/>
      <c r="H3" s="1"/>
      <c r="I3" s="2"/>
      <c r="J3" s="4"/>
    </row>
    <row r="4" spans="1:11" ht="45" x14ac:dyDescent="0.25">
      <c r="A4" s="17"/>
      <c r="B4" s="39"/>
      <c r="C4" s="39"/>
      <c r="D4" s="39"/>
      <c r="E4" s="39"/>
      <c r="F4" s="39"/>
      <c r="G4" s="39"/>
      <c r="H4" s="5" t="s">
        <v>63</v>
      </c>
      <c r="I4" s="6" t="s">
        <v>64</v>
      </c>
      <c r="J4" s="7" t="s">
        <v>65</v>
      </c>
      <c r="K4" s="7" t="s">
        <v>20</v>
      </c>
    </row>
    <row r="5" spans="1:11" x14ac:dyDescent="0.25">
      <c r="A5" s="17"/>
      <c r="B5" s="40" t="s">
        <v>1</v>
      </c>
      <c r="C5" s="40"/>
      <c r="D5" s="40"/>
      <c r="E5" s="40"/>
      <c r="F5" s="40"/>
      <c r="G5" s="40"/>
      <c r="H5" s="8"/>
      <c r="I5" s="23"/>
      <c r="J5" s="8"/>
      <c r="K5" s="8"/>
    </row>
    <row r="6" spans="1:11" ht="15.75" x14ac:dyDescent="0.25">
      <c r="A6" s="17"/>
      <c r="B6" s="41" t="s">
        <v>22</v>
      </c>
      <c r="C6" s="41"/>
      <c r="D6" s="41"/>
      <c r="E6" s="41"/>
      <c r="F6" s="41"/>
      <c r="G6" s="41"/>
      <c r="H6" s="30">
        <f>H7</f>
        <v>1691</v>
      </c>
      <c r="I6" s="30">
        <f>I7</f>
        <v>2286</v>
      </c>
      <c r="J6" s="30">
        <f>J7</f>
        <v>1663</v>
      </c>
      <c r="K6" s="10">
        <f>J6/I6</f>
        <v>0.72747156605424323</v>
      </c>
    </row>
    <row r="7" spans="1:11" ht="15.75" x14ac:dyDescent="0.25">
      <c r="A7" s="17"/>
      <c r="B7" s="41" t="s">
        <v>33</v>
      </c>
      <c r="C7" s="41"/>
      <c r="D7" s="41"/>
      <c r="E7" s="41"/>
      <c r="F7" s="41"/>
      <c r="G7" s="41"/>
      <c r="H7" s="30">
        <f>H8+H11+H12+H13</f>
        <v>1691</v>
      </c>
      <c r="I7" s="30">
        <f>I8+I11+I12+I13</f>
        <v>2286</v>
      </c>
      <c r="J7" s="30">
        <f>J8+J11+J12+J13</f>
        <v>1663</v>
      </c>
      <c r="K7" s="10">
        <f t="shared" ref="K7:K20" si="0">J7/I7</f>
        <v>0.72747156605424323</v>
      </c>
    </row>
    <row r="8" spans="1:11" ht="15.75" x14ac:dyDescent="0.25">
      <c r="A8" s="18" t="s">
        <v>2</v>
      </c>
      <c r="B8" s="38" t="s">
        <v>32</v>
      </c>
      <c r="C8" s="38"/>
      <c r="D8" s="38"/>
      <c r="E8" s="38"/>
      <c r="F8" s="38"/>
      <c r="G8" s="38"/>
      <c r="H8" s="31">
        <f>H9+H10</f>
        <v>1040</v>
      </c>
      <c r="I8" s="31" t="s">
        <v>66</v>
      </c>
      <c r="J8" s="31">
        <f>J9+J10</f>
        <v>1337</v>
      </c>
      <c r="K8" s="9">
        <f t="shared" si="0"/>
        <v>0.81773700305810393</v>
      </c>
    </row>
    <row r="9" spans="1:11" ht="15.75" x14ac:dyDescent="0.25">
      <c r="A9" s="17"/>
      <c r="B9" s="42" t="s">
        <v>29</v>
      </c>
      <c r="C9" s="43"/>
      <c r="D9" s="43"/>
      <c r="E9" s="43"/>
      <c r="F9" s="43"/>
      <c r="G9" s="44"/>
      <c r="H9" s="31">
        <v>1040</v>
      </c>
      <c r="I9" s="31" t="s">
        <v>60</v>
      </c>
      <c r="J9" s="31" t="s">
        <v>60</v>
      </c>
      <c r="K9" s="9">
        <f t="shared" si="0"/>
        <v>1</v>
      </c>
    </row>
    <row r="10" spans="1:11" ht="15.75" x14ac:dyDescent="0.25">
      <c r="A10" s="17"/>
      <c r="B10" s="42" t="s">
        <v>30</v>
      </c>
      <c r="C10" s="43"/>
      <c r="D10" s="43"/>
      <c r="E10" s="43"/>
      <c r="F10" s="43"/>
      <c r="G10" s="44"/>
      <c r="H10" s="30">
        <v>0</v>
      </c>
      <c r="I10" s="31" t="s">
        <v>67</v>
      </c>
      <c r="J10" s="31" t="s">
        <v>71</v>
      </c>
      <c r="K10" s="9">
        <f t="shared" si="0"/>
        <v>0.49915966386554622</v>
      </c>
    </row>
    <row r="11" spans="1:11" ht="15.75" x14ac:dyDescent="0.25">
      <c r="A11" s="18"/>
      <c r="B11" s="42" t="s">
        <v>31</v>
      </c>
      <c r="C11" s="43"/>
      <c r="D11" s="43"/>
      <c r="E11" s="43"/>
      <c r="F11" s="43"/>
      <c r="G11" s="44"/>
      <c r="H11" s="31">
        <v>651</v>
      </c>
      <c r="I11" s="31" t="s">
        <v>68</v>
      </c>
      <c r="J11" s="31" t="s">
        <v>61</v>
      </c>
      <c r="K11" s="9">
        <f t="shared" si="0"/>
        <v>0.50076804915514594</v>
      </c>
    </row>
    <row r="12" spans="1:11" ht="15.75" x14ac:dyDescent="0.25">
      <c r="A12" s="18"/>
      <c r="B12" s="42" t="s">
        <v>56</v>
      </c>
      <c r="C12" s="43"/>
      <c r="D12" s="43"/>
      <c r="E12" s="43"/>
      <c r="F12" s="43"/>
      <c r="G12" s="44"/>
      <c r="H12" s="31">
        <v>0</v>
      </c>
      <c r="I12" s="31" t="s">
        <v>69</v>
      </c>
      <c r="J12" s="31">
        <v>0</v>
      </c>
      <c r="K12" s="9">
        <v>0</v>
      </c>
    </row>
    <row r="13" spans="1:11" ht="15.75" x14ac:dyDescent="0.25">
      <c r="A13" s="18"/>
      <c r="B13" s="42" t="s">
        <v>40</v>
      </c>
      <c r="C13" s="43"/>
      <c r="D13" s="43"/>
      <c r="E13" s="43"/>
      <c r="F13" s="43"/>
      <c r="G13" s="44"/>
      <c r="H13" s="31">
        <v>0</v>
      </c>
      <c r="I13" s="31">
        <v>0</v>
      </c>
      <c r="J13" s="31">
        <v>0</v>
      </c>
      <c r="K13" s="9">
        <v>0</v>
      </c>
    </row>
    <row r="14" spans="1:11" ht="15.75" x14ac:dyDescent="0.25">
      <c r="A14" s="18" t="s">
        <v>3</v>
      </c>
      <c r="B14" s="45" t="s">
        <v>34</v>
      </c>
      <c r="C14" s="46"/>
      <c r="D14" s="46"/>
      <c r="E14" s="46"/>
      <c r="F14" s="46"/>
      <c r="G14" s="47"/>
      <c r="H14" s="30">
        <v>0</v>
      </c>
      <c r="I14" s="30" t="s">
        <v>57</v>
      </c>
      <c r="J14" s="30" t="s">
        <v>72</v>
      </c>
      <c r="K14" s="9">
        <f t="shared" si="0"/>
        <v>8.5</v>
      </c>
    </row>
    <row r="15" spans="1:11" ht="15.75" x14ac:dyDescent="0.25">
      <c r="A15" s="17"/>
      <c r="B15" s="38" t="s">
        <v>35</v>
      </c>
      <c r="C15" s="38"/>
      <c r="D15" s="38"/>
      <c r="E15" s="38"/>
      <c r="F15" s="38"/>
      <c r="G15" s="38"/>
      <c r="H15" s="31"/>
      <c r="I15" s="31"/>
      <c r="J15" s="31"/>
      <c r="K15" s="9"/>
    </row>
    <row r="16" spans="1:11" ht="15.75" x14ac:dyDescent="0.25">
      <c r="A16" s="18" t="s">
        <v>4</v>
      </c>
      <c r="B16" s="41" t="s">
        <v>36</v>
      </c>
      <c r="C16" s="41"/>
      <c r="D16" s="41"/>
      <c r="E16" s="41"/>
      <c r="F16" s="41"/>
      <c r="G16" s="41"/>
      <c r="H16" s="30">
        <f>+H17+H18+H19</f>
        <v>0</v>
      </c>
      <c r="I16" s="30">
        <f>+I17+I18+I19</f>
        <v>1218</v>
      </c>
      <c r="J16" s="30">
        <f>+J17+J18+J19</f>
        <v>1218</v>
      </c>
      <c r="K16" s="10">
        <f t="shared" si="0"/>
        <v>1</v>
      </c>
    </row>
    <row r="17" spans="1:11" ht="15.75" x14ac:dyDescent="0.25">
      <c r="A17" s="18"/>
      <c r="B17" s="42" t="s">
        <v>39</v>
      </c>
      <c r="C17" s="43"/>
      <c r="D17" s="43"/>
      <c r="E17" s="43"/>
      <c r="F17" s="43"/>
      <c r="G17" s="44"/>
      <c r="H17" s="31">
        <v>0</v>
      </c>
      <c r="I17" s="31">
        <v>0</v>
      </c>
      <c r="J17" s="31">
        <v>0</v>
      </c>
      <c r="K17" s="9">
        <v>0</v>
      </c>
    </row>
    <row r="18" spans="1:11" ht="15.75" x14ac:dyDescent="0.25">
      <c r="A18" s="18"/>
      <c r="B18" s="42" t="s">
        <v>38</v>
      </c>
      <c r="C18" s="43"/>
      <c r="D18" s="43"/>
      <c r="E18" s="43"/>
      <c r="F18" s="43"/>
      <c r="G18" s="44"/>
      <c r="H18" s="31">
        <v>0</v>
      </c>
      <c r="I18" s="31" t="s">
        <v>55</v>
      </c>
      <c r="J18" s="31" t="s">
        <v>55</v>
      </c>
      <c r="K18" s="9">
        <f t="shared" si="0"/>
        <v>1</v>
      </c>
    </row>
    <row r="19" spans="1:11" ht="15.75" x14ac:dyDescent="0.25">
      <c r="A19" s="18"/>
      <c r="B19" s="42" t="s">
        <v>37</v>
      </c>
      <c r="C19" s="43"/>
      <c r="D19" s="43"/>
      <c r="E19" s="43"/>
      <c r="F19" s="43"/>
      <c r="G19" s="44"/>
      <c r="H19" s="31">
        <v>0</v>
      </c>
      <c r="I19" s="31" t="s">
        <v>70</v>
      </c>
      <c r="J19" s="31" t="s">
        <v>70</v>
      </c>
      <c r="K19" s="9">
        <f t="shared" si="0"/>
        <v>1</v>
      </c>
    </row>
    <row r="20" spans="1:11" ht="15.75" x14ac:dyDescent="0.25">
      <c r="A20" s="17"/>
      <c r="B20" s="41" t="s">
        <v>5</v>
      </c>
      <c r="C20" s="41"/>
      <c r="D20" s="41"/>
      <c r="E20" s="41"/>
      <c r="F20" s="41"/>
      <c r="G20" s="41"/>
      <c r="H20" s="29">
        <f>H6+H16+H14</f>
        <v>1691</v>
      </c>
      <c r="I20" s="29">
        <f>I6+I16+I14</f>
        <v>3506</v>
      </c>
      <c r="J20" s="29">
        <f>J6+J16+J14</f>
        <v>2898</v>
      </c>
      <c r="K20" s="10">
        <f t="shared" si="0"/>
        <v>0.82658300057045064</v>
      </c>
    </row>
    <row r="21" spans="1:11" x14ac:dyDescent="0.25">
      <c r="A21" s="17"/>
      <c r="B21" s="11"/>
      <c r="C21" s="1"/>
      <c r="D21" s="1"/>
      <c r="E21" s="1"/>
      <c r="F21" s="1"/>
      <c r="G21" s="1"/>
      <c r="H21" s="1"/>
      <c r="I21" s="2"/>
      <c r="J21" s="12"/>
    </row>
    <row r="22" spans="1:11" x14ac:dyDescent="0.25">
      <c r="A22" s="17"/>
      <c r="B22" s="19" t="s">
        <v>6</v>
      </c>
      <c r="C22" s="1"/>
      <c r="D22" s="1"/>
      <c r="E22" s="1"/>
      <c r="F22" s="1"/>
      <c r="G22" s="1"/>
      <c r="H22" s="1"/>
      <c r="I22" s="2"/>
      <c r="J22" s="4"/>
    </row>
    <row r="23" spans="1:11" ht="45" x14ac:dyDescent="0.25">
      <c r="A23" s="17"/>
      <c r="B23" s="39"/>
      <c r="C23" s="39"/>
      <c r="D23" s="39"/>
      <c r="E23" s="39"/>
      <c r="F23" s="39"/>
      <c r="G23" s="39"/>
      <c r="H23" s="5" t="s">
        <v>63</v>
      </c>
      <c r="I23" s="6" t="s">
        <v>64</v>
      </c>
      <c r="J23" s="7" t="s">
        <v>65</v>
      </c>
      <c r="K23" s="7" t="s">
        <v>20</v>
      </c>
    </row>
    <row r="24" spans="1:11" ht="15.75" x14ac:dyDescent="0.25">
      <c r="A24" s="17"/>
      <c r="B24" s="38" t="s">
        <v>21</v>
      </c>
      <c r="C24" s="38"/>
      <c r="D24" s="38"/>
      <c r="E24" s="38"/>
      <c r="F24" s="38"/>
      <c r="G24" s="38"/>
      <c r="H24" s="33">
        <f>H25</f>
        <v>1691</v>
      </c>
      <c r="I24" s="33">
        <f>I25</f>
        <v>3306</v>
      </c>
      <c r="J24" s="33">
        <f t="shared" ref="J24" si="1">J25</f>
        <v>1091</v>
      </c>
      <c r="K24" s="10">
        <f>J24/I24</f>
        <v>0.33000604960677554</v>
      </c>
    </row>
    <row r="25" spans="1:11" ht="15.75" x14ac:dyDescent="0.25">
      <c r="A25" s="17"/>
      <c r="B25" s="41" t="s">
        <v>23</v>
      </c>
      <c r="C25" s="41"/>
      <c r="D25" s="41"/>
      <c r="E25" s="41"/>
      <c r="F25" s="41"/>
      <c r="G25" s="41"/>
      <c r="H25" s="34">
        <f>H26+H29+H30</f>
        <v>1691</v>
      </c>
      <c r="I25" s="34">
        <f>I26+I29+I30</f>
        <v>3306</v>
      </c>
      <c r="J25" s="34">
        <f>J26+J29+J30</f>
        <v>1091</v>
      </c>
      <c r="K25" s="10">
        <f>J25/I25</f>
        <v>0.33000604960677554</v>
      </c>
    </row>
    <row r="26" spans="1:11" ht="15.75" x14ac:dyDescent="0.25">
      <c r="A26" s="17"/>
      <c r="B26" s="41" t="s">
        <v>27</v>
      </c>
      <c r="C26" s="41"/>
      <c r="D26" s="41"/>
      <c r="E26" s="41"/>
      <c r="F26" s="41"/>
      <c r="G26" s="41"/>
      <c r="H26" s="34">
        <f>H27+H28</f>
        <v>1289</v>
      </c>
      <c r="I26" s="34">
        <f t="shared" ref="I26" si="2">I27+I28</f>
        <v>1420</v>
      </c>
      <c r="J26" s="34">
        <f>J27+J28</f>
        <v>639</v>
      </c>
      <c r="K26" s="10">
        <f t="shared" ref="K26:K46" si="3">J26/I26</f>
        <v>0.45</v>
      </c>
    </row>
    <row r="27" spans="1:11" ht="15.75" x14ac:dyDescent="0.25">
      <c r="A27" s="18" t="s">
        <v>7</v>
      </c>
      <c r="B27" s="38" t="s">
        <v>8</v>
      </c>
      <c r="C27" s="38"/>
      <c r="D27" s="38"/>
      <c r="E27" s="38"/>
      <c r="F27" s="38"/>
      <c r="G27" s="38"/>
      <c r="H27" s="32">
        <v>1239</v>
      </c>
      <c r="I27" s="32">
        <v>1239</v>
      </c>
      <c r="J27" s="32">
        <v>619</v>
      </c>
      <c r="K27" s="9">
        <f t="shared" si="3"/>
        <v>0.49959644874899112</v>
      </c>
    </row>
    <row r="28" spans="1:11" ht="15.75" x14ac:dyDescent="0.25">
      <c r="A28" s="18" t="s">
        <v>9</v>
      </c>
      <c r="B28" s="38" t="s">
        <v>10</v>
      </c>
      <c r="C28" s="38"/>
      <c r="D28" s="38"/>
      <c r="E28" s="38"/>
      <c r="F28" s="38"/>
      <c r="G28" s="38"/>
      <c r="H28" s="32">
        <v>50</v>
      </c>
      <c r="I28" s="32">
        <v>181</v>
      </c>
      <c r="J28" s="32">
        <v>20</v>
      </c>
      <c r="K28" s="9">
        <f t="shared" si="3"/>
        <v>0.11049723756906077</v>
      </c>
    </row>
    <row r="29" spans="1:11" ht="15.75" x14ac:dyDescent="0.25">
      <c r="A29" s="18" t="s">
        <v>11</v>
      </c>
      <c r="B29" s="41" t="s">
        <v>26</v>
      </c>
      <c r="C29" s="41"/>
      <c r="D29" s="41"/>
      <c r="E29" s="41"/>
      <c r="F29" s="41"/>
      <c r="G29" s="41"/>
      <c r="H29" s="34">
        <v>170</v>
      </c>
      <c r="I29" s="34">
        <v>436</v>
      </c>
      <c r="J29" s="34">
        <v>120</v>
      </c>
      <c r="K29" s="10">
        <f t="shared" si="3"/>
        <v>0.27522935779816515</v>
      </c>
    </row>
    <row r="30" spans="1:11" ht="15.75" x14ac:dyDescent="0.25">
      <c r="A30" s="17"/>
      <c r="B30" s="41" t="s">
        <v>25</v>
      </c>
      <c r="C30" s="41"/>
      <c r="D30" s="41"/>
      <c r="E30" s="41"/>
      <c r="F30" s="41"/>
      <c r="G30" s="41"/>
      <c r="H30" s="34">
        <f>SUM(H31:H41)</f>
        <v>232</v>
      </c>
      <c r="I30" s="34">
        <f t="shared" ref="I30" si="4">SUM(I31:I41)</f>
        <v>1450</v>
      </c>
      <c r="J30" s="34">
        <f>SUM(J31:J41)</f>
        <v>332</v>
      </c>
      <c r="K30" s="10">
        <f t="shared" si="3"/>
        <v>0.22896551724137931</v>
      </c>
    </row>
    <row r="31" spans="1:11" ht="15.75" x14ac:dyDescent="0.25">
      <c r="A31" s="18" t="s">
        <v>12</v>
      </c>
      <c r="B31" s="38" t="s">
        <v>24</v>
      </c>
      <c r="C31" s="38"/>
      <c r="D31" s="38"/>
      <c r="E31" s="38"/>
      <c r="F31" s="38"/>
      <c r="G31" s="38"/>
      <c r="H31" s="32">
        <v>10</v>
      </c>
      <c r="I31" s="32">
        <v>10</v>
      </c>
      <c r="J31" s="32">
        <v>9</v>
      </c>
      <c r="K31" s="9">
        <f t="shared" ref="K31" si="5">J31/I31</f>
        <v>0.9</v>
      </c>
    </row>
    <row r="32" spans="1:11" ht="15.75" x14ac:dyDescent="0.25">
      <c r="A32" s="18" t="s">
        <v>13</v>
      </c>
      <c r="B32" s="38" t="s">
        <v>28</v>
      </c>
      <c r="C32" s="38"/>
      <c r="D32" s="38"/>
      <c r="E32" s="38"/>
      <c r="F32" s="38"/>
      <c r="G32" s="38"/>
      <c r="H32" s="32">
        <v>10</v>
      </c>
      <c r="I32" s="32">
        <v>10</v>
      </c>
      <c r="J32" s="32">
        <v>0</v>
      </c>
      <c r="K32" s="9">
        <f t="shared" si="3"/>
        <v>0</v>
      </c>
    </row>
    <row r="33" spans="1:15" ht="15.75" x14ac:dyDescent="0.25">
      <c r="A33" s="18" t="s">
        <v>44</v>
      </c>
      <c r="B33" s="38" t="s">
        <v>41</v>
      </c>
      <c r="C33" s="38"/>
      <c r="D33" s="38"/>
      <c r="E33" s="38"/>
      <c r="F33" s="38"/>
      <c r="G33" s="38"/>
      <c r="H33" s="32">
        <v>45</v>
      </c>
      <c r="I33" s="32">
        <v>45</v>
      </c>
      <c r="J33" s="32">
        <v>20</v>
      </c>
      <c r="K33" s="9">
        <f t="shared" si="3"/>
        <v>0.44444444444444442</v>
      </c>
    </row>
    <row r="34" spans="1:15" ht="15.75" x14ac:dyDescent="0.25">
      <c r="A34" s="18" t="s">
        <v>14</v>
      </c>
      <c r="B34" s="38" t="s">
        <v>42</v>
      </c>
      <c r="C34" s="38"/>
      <c r="D34" s="38"/>
      <c r="E34" s="38"/>
      <c r="F34" s="38"/>
      <c r="G34" s="38"/>
      <c r="H34" s="32">
        <v>45</v>
      </c>
      <c r="I34" s="32">
        <v>45</v>
      </c>
      <c r="J34" s="32">
        <v>21</v>
      </c>
      <c r="K34" s="9">
        <f t="shared" si="3"/>
        <v>0.46666666666666667</v>
      </c>
    </row>
    <row r="35" spans="1:15" ht="15.75" x14ac:dyDescent="0.25">
      <c r="A35" s="18" t="s">
        <v>45</v>
      </c>
      <c r="B35" s="42" t="s">
        <v>43</v>
      </c>
      <c r="C35" s="43"/>
      <c r="D35" s="43"/>
      <c r="E35" s="43"/>
      <c r="F35" s="43"/>
      <c r="G35" s="44"/>
      <c r="H35" s="32">
        <v>0</v>
      </c>
      <c r="I35" s="32">
        <v>0</v>
      </c>
      <c r="J35" s="32">
        <v>0</v>
      </c>
      <c r="K35" s="9">
        <v>0</v>
      </c>
    </row>
    <row r="36" spans="1:15" ht="15.75" x14ac:dyDescent="0.25">
      <c r="A36" s="18" t="s">
        <v>49</v>
      </c>
      <c r="B36" s="42" t="s">
        <v>62</v>
      </c>
      <c r="C36" s="43"/>
      <c r="D36" s="43"/>
      <c r="E36" s="43"/>
      <c r="F36" s="43"/>
      <c r="G36" s="44"/>
      <c r="H36" s="32">
        <v>0</v>
      </c>
      <c r="I36" s="32">
        <v>0</v>
      </c>
      <c r="J36" s="32">
        <v>0</v>
      </c>
      <c r="K36" s="9">
        <v>0</v>
      </c>
    </row>
    <row r="37" spans="1:15" ht="15.75" x14ac:dyDescent="0.25">
      <c r="A37" s="18" t="s">
        <v>15</v>
      </c>
      <c r="B37" s="38" t="s">
        <v>50</v>
      </c>
      <c r="C37" s="38"/>
      <c r="D37" s="38"/>
      <c r="E37" s="38"/>
      <c r="F37" s="38"/>
      <c r="G37" s="38"/>
      <c r="H37" s="32">
        <v>40</v>
      </c>
      <c r="I37" s="32">
        <v>638</v>
      </c>
      <c r="J37" s="32">
        <v>212</v>
      </c>
      <c r="K37" s="9">
        <f t="shared" si="3"/>
        <v>0.33228840125391851</v>
      </c>
    </row>
    <row r="38" spans="1:15" ht="15.75" x14ac:dyDescent="0.25">
      <c r="A38" s="18" t="s">
        <v>16</v>
      </c>
      <c r="B38" s="20" t="s">
        <v>51</v>
      </c>
      <c r="C38" s="21"/>
      <c r="D38" s="21"/>
      <c r="E38" s="21"/>
      <c r="F38" s="21"/>
      <c r="G38" s="22"/>
      <c r="H38" s="32">
        <v>30</v>
      </c>
      <c r="I38" s="32">
        <v>100</v>
      </c>
      <c r="J38" s="32">
        <v>56</v>
      </c>
      <c r="K38" s="9">
        <f t="shared" si="3"/>
        <v>0.56000000000000005</v>
      </c>
    </row>
    <row r="39" spans="1:15" ht="15.75" x14ac:dyDescent="0.25">
      <c r="A39" s="18" t="s">
        <v>17</v>
      </c>
      <c r="B39" s="20" t="s">
        <v>52</v>
      </c>
      <c r="C39" s="21"/>
      <c r="D39" s="21"/>
      <c r="E39" s="21"/>
      <c r="F39" s="21"/>
      <c r="G39" s="22"/>
      <c r="H39" s="32">
        <v>35</v>
      </c>
      <c r="I39" s="32">
        <v>41</v>
      </c>
      <c r="J39" s="32">
        <v>13</v>
      </c>
      <c r="K39" s="9">
        <f t="shared" si="3"/>
        <v>0.31707317073170732</v>
      </c>
    </row>
    <row r="40" spans="1:15" ht="15.75" x14ac:dyDescent="0.25">
      <c r="A40" s="18" t="s">
        <v>46</v>
      </c>
      <c r="B40" s="42" t="s">
        <v>54</v>
      </c>
      <c r="C40" s="43"/>
      <c r="D40" s="43"/>
      <c r="E40" s="43"/>
      <c r="F40" s="43"/>
      <c r="G40" s="44"/>
      <c r="H40" s="35">
        <v>0</v>
      </c>
      <c r="I40" s="35">
        <v>0</v>
      </c>
      <c r="J40" s="35">
        <v>0</v>
      </c>
      <c r="K40" s="9">
        <v>0</v>
      </c>
    </row>
    <row r="41" spans="1:15" ht="15.75" x14ac:dyDescent="0.25">
      <c r="A41" s="18" t="s">
        <v>18</v>
      </c>
      <c r="B41" s="20" t="s">
        <v>53</v>
      </c>
      <c r="C41" s="21"/>
      <c r="D41" s="21"/>
      <c r="E41" s="21"/>
      <c r="F41" s="21"/>
      <c r="G41" s="22"/>
      <c r="H41" s="32">
        <v>17</v>
      </c>
      <c r="I41" s="35">
        <v>561</v>
      </c>
      <c r="J41" s="35">
        <v>1</v>
      </c>
      <c r="K41" s="9">
        <f t="shared" si="3"/>
        <v>1.7825311942959001E-3</v>
      </c>
    </row>
    <row r="42" spans="1:15" s="26" customFormat="1" ht="15.75" x14ac:dyDescent="0.25">
      <c r="A42" s="37"/>
      <c r="B42" s="45" t="s">
        <v>59</v>
      </c>
      <c r="C42" s="46"/>
      <c r="D42" s="46"/>
      <c r="E42" s="46"/>
      <c r="F42" s="46"/>
      <c r="G42" s="47"/>
      <c r="H42" s="34">
        <f>+H43</f>
        <v>0</v>
      </c>
      <c r="I42" s="34">
        <f>+I43</f>
        <v>200</v>
      </c>
      <c r="J42" s="34">
        <f>+J43</f>
        <v>0</v>
      </c>
      <c r="K42" s="10">
        <f t="shared" si="3"/>
        <v>0</v>
      </c>
    </row>
    <row r="43" spans="1:15" ht="15.75" x14ac:dyDescent="0.25">
      <c r="A43" s="18" t="s">
        <v>74</v>
      </c>
      <c r="B43" s="42" t="s">
        <v>73</v>
      </c>
      <c r="C43" s="43"/>
      <c r="D43" s="43"/>
      <c r="E43" s="43"/>
      <c r="F43" s="43"/>
      <c r="G43" s="44"/>
      <c r="H43" s="32">
        <v>0</v>
      </c>
      <c r="I43" s="32">
        <v>200</v>
      </c>
      <c r="J43" s="35">
        <v>0</v>
      </c>
      <c r="K43" s="9">
        <f t="shared" si="3"/>
        <v>0</v>
      </c>
    </row>
    <row r="44" spans="1:15" s="26" customFormat="1" ht="15.75" x14ac:dyDescent="0.25">
      <c r="A44" s="24"/>
      <c r="B44" s="51" t="s">
        <v>47</v>
      </c>
      <c r="C44" s="52"/>
      <c r="D44" s="52"/>
      <c r="E44" s="52"/>
      <c r="F44" s="52"/>
      <c r="G44" s="53"/>
      <c r="H44" s="34">
        <f>H45</f>
        <v>0</v>
      </c>
      <c r="I44" s="34">
        <f t="shared" ref="I44:J44" si="6">I45</f>
        <v>0</v>
      </c>
      <c r="J44" s="34">
        <f t="shared" si="6"/>
        <v>0</v>
      </c>
      <c r="K44" s="10">
        <v>0</v>
      </c>
      <c r="L44"/>
      <c r="M44" s="25"/>
      <c r="N44"/>
      <c r="O44"/>
    </row>
    <row r="45" spans="1:15" ht="15.75" x14ac:dyDescent="0.25">
      <c r="A45" s="27" t="s">
        <v>48</v>
      </c>
      <c r="B45" s="54" t="s">
        <v>58</v>
      </c>
      <c r="C45" s="55"/>
      <c r="D45" s="55"/>
      <c r="E45" s="55"/>
      <c r="F45" s="55"/>
      <c r="G45" s="56"/>
      <c r="H45" s="32">
        <v>0</v>
      </c>
      <c r="I45" s="32">
        <v>0</v>
      </c>
      <c r="J45" s="32">
        <v>0</v>
      </c>
      <c r="K45" s="9">
        <v>0</v>
      </c>
      <c r="O45" s="28"/>
    </row>
    <row r="46" spans="1:15" x14ac:dyDescent="0.25">
      <c r="A46" s="17"/>
      <c r="B46" s="48" t="s">
        <v>19</v>
      </c>
      <c r="C46" s="49"/>
      <c r="D46" s="49"/>
      <c r="E46" s="49"/>
      <c r="F46" s="49"/>
      <c r="G46" s="50"/>
      <c r="H46" s="36">
        <f>H24+H44</f>
        <v>1691</v>
      </c>
      <c r="I46" s="36">
        <f>I24+I44+I42</f>
        <v>3506</v>
      </c>
      <c r="J46" s="36">
        <f>J24+J44+J42</f>
        <v>1091</v>
      </c>
      <c r="K46" s="10">
        <f t="shared" si="3"/>
        <v>0.31118083285795778</v>
      </c>
    </row>
  </sheetData>
  <mergeCells count="38">
    <mergeCell ref="B34:G34"/>
    <mergeCell ref="B35:G35"/>
    <mergeCell ref="B37:G37"/>
    <mergeCell ref="B40:G40"/>
    <mergeCell ref="B46:G46"/>
    <mergeCell ref="B44:G44"/>
    <mergeCell ref="B45:G45"/>
    <mergeCell ref="B36:G36"/>
    <mergeCell ref="B42:G42"/>
    <mergeCell ref="B43:G43"/>
    <mergeCell ref="B33:G33"/>
    <mergeCell ref="B16:G16"/>
    <mergeCell ref="B20:G20"/>
    <mergeCell ref="B23:G23"/>
    <mergeCell ref="B24:G24"/>
    <mergeCell ref="B25:G25"/>
    <mergeCell ref="B26:G26"/>
    <mergeCell ref="B27:G27"/>
    <mergeCell ref="B28:G28"/>
    <mergeCell ref="B29:G29"/>
    <mergeCell ref="B30:G30"/>
    <mergeCell ref="B32:G32"/>
    <mergeCell ref="B17:G17"/>
    <mergeCell ref="B18:G18"/>
    <mergeCell ref="B19:G19"/>
    <mergeCell ref="B31:G31"/>
    <mergeCell ref="B15:G15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lengyelkrisztina</cp:lastModifiedBy>
  <cp:lastPrinted>2022-08-17T05:50:38Z</cp:lastPrinted>
  <dcterms:created xsi:type="dcterms:W3CDTF">2019-03-25T07:27:04Z</dcterms:created>
  <dcterms:modified xsi:type="dcterms:W3CDTF">2022-08-17T05:51:19Z</dcterms:modified>
</cp:coreProperties>
</file>