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firstSheet="1" activeTab="1"/>
  </bookViews>
  <sheets>
    <sheet name="kontírozás (2)" sheetId="1" state="hidden" r:id="rId1"/>
    <sheet name="2021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'2021'!$3:$3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'2021'!$A$1:$G$49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<sst xmlns="http://schemas.openxmlformats.org/spreadsheetml/2006/main" count="1065" uniqueCount="484">
  <si>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</si>
  <si>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</si>
  <si>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</si>
  <si>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</si>
  <si>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</si>
  <si>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</si>
  <si>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</si>
  <si>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</si>
  <si>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</si>
  <si>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</si>
  <si>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</si>
  <si>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</si>
  <si>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</si>
  <si>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</si>
  <si>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</si>
  <si>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</si>
  <si>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</si>
  <si>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</si>
  <si>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</si>
  <si>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</si>
  <si>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</si>
  <si>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</si>
  <si>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</si>
  <si>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</si>
  <si>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</si>
  <si>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</si>
  <si>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</si>
  <si>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</si>
  <si>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</si>
  <si>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</si>
  <si>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</si>
  <si>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</si>
  <si>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</si>
  <si>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</si>
  <si>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</si>
  <si>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</si>
  <si>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</si>
  <si>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</si>
  <si>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</si>
  <si>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</si>
  <si>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</si>
  <si>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</si>
  <si>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</si>
  <si>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</si>
  <si>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</si>
  <si>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</si>
  <si>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</si>
  <si>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</si>
  <si>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</si>
  <si>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</si>
  <si>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</si>
  <si>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</si>
  <si>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</si>
  <si>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</si>
  <si>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</si>
  <si>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</si>
  <si>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</si>
  <si>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</si>
  <si>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</si>
  <si>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</si>
  <si>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</si>
  <si>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</si>
  <si>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</si>
  <si>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</si>
  <si>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</si>
  <si>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</si>
  <si>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</si>
  <si>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</si>
  <si>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</si>
  <si>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</si>
  <si>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</si>
  <si>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</si>
  <si>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</si>
  <si>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</si>
  <si>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</si>
  <si>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</si>
  <si>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</si>
  <si>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</si>
  <si>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</si>
  <si>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</si>
  <si>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</si>
  <si>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</si>
  <si>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</si>
  <si>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</si>
  <si>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</si>
  <si>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</si>
  <si>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</si>
  <si>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</si>
  <si>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</si>
  <si>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</si>
  <si>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</si>
  <si>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</si>
  <si>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</si>
  <si>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</si>
  <si>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</si>
  <si>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</si>
  <si>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</si>
  <si>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</si>
  <si>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</si>
  <si>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</si>
  <si>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</si>
  <si>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</si>
  <si>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</si>
  <si>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</si>
  <si>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</si>
  <si>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</si>
  <si>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</si>
  <si>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</si>
  <si>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</si>
  <si>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</si>
  <si>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</si>
  <si>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</si>
  <si>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</si>
  <si>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</si>
  <si>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</si>
  <si>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</si>
  <si>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</si>
  <si>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</si>
  <si>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</si>
  <si>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</si>
  <si>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</si>
  <si>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</si>
  <si>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</si>
  <si>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</si>
  <si>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</si>
  <si>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</si>
  <si>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</si>
  <si>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</si>
  <si>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</si>
  <si>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</si>
  <si>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</si>
  <si>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</si>
  <si>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</si>
  <si>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</si>
  <si>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</si>
  <si>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</si>
  <si>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</si>
  <si>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</si>
  <si>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</si>
  <si>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</si>
  <si>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</si>
  <si>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</si>
  <si>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</si>
  <si>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</si>
  <si>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</si>
  <si>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</si>
  <si>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</si>
  <si>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</si>
  <si>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</si>
  <si>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</si>
  <si>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</si>
  <si>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</si>
  <si>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</si>
  <si>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</si>
  <si>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</si>
  <si>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</si>
  <si>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</si>
  <si>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</si>
  <si>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</si>
  <si>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</si>
  <si>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</si>
  <si>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</si>
  <si>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</si>
  <si>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</si>
  <si>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</si>
  <si>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</si>
  <si>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</si>
  <si>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</si>
  <si>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</si>
  <si>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</si>
  <si>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</si>
  <si>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</si>
  <si>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</si>
  <si>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</si>
  <si>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</si>
  <si>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</si>
  <si>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</si>
  <si>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</si>
  <si>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</si>
  <si>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</si>
  <si>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</si>
  <si>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</si>
  <si>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</si>
  <si>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</si>
  <si>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</si>
  <si>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</si>
  <si>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</si>
  <si>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</si>
  <si>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</si>
  <si>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</si>
  <si>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</si>
  <si>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</si>
  <si>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</si>
  <si>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</si>
  <si>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</si>
  <si>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</si>
  <si>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</si>
  <si>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</si>
  <si>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</si>
  <si>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</si>
  <si>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</si>
  <si>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</si>
  <si>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</si>
  <si>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</si>
  <si>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</si>
  <si>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</si>
  <si>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</si>
  <si>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</si>
  <si>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</si>
  <si>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</si>
  <si>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</si>
  <si>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</si>
  <si>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</si>
  <si>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</si>
  <si>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</si>
  <si>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</si>
  <si>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</si>
  <si>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</si>
  <si>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</si>
  <si>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</si>
  <si>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</si>
  <si>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</si>
  <si>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</si>
  <si>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</si>
  <si>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</si>
  <si>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</si>
  <si>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</si>
  <si>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</si>
  <si>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</si>
  <si>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</si>
  <si>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</si>
  <si>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</si>
  <si>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</si>
  <si>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</si>
  <si>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</si>
  <si>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</si>
  <si>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</si>
  <si>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</si>
  <si>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</si>
  <si>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</si>
  <si>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</si>
  <si>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</si>
  <si>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</si>
  <si>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</si>
  <si>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</si>
  <si>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</si>
  <si>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</si>
  <si>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</si>
  <si>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</si>
  <si>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</si>
  <si>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</si>
  <si>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</si>
  <si>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</si>
  <si>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</si>
  <si>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</si>
  <si>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I.1.4</t>
  </si>
  <si>
    <t>I.1 Tárgyévi működési célú kiadások</t>
  </si>
  <si>
    <t>I.1 Tárgyévi működési célú kiadások összesen</t>
  </si>
  <si>
    <t>Működési kiadás összesen (I.1+I.2)</t>
  </si>
  <si>
    <t>Felhalmozási célú költségvetés egyenlege</t>
  </si>
  <si>
    <t>I.1.5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</si>
  <si>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</si>
  <si>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</si>
  <si>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</si>
  <si>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</si>
  <si>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</si>
  <si>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</si>
  <si>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</si>
  <si>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</si>
  <si>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</si>
  <si>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</si>
  <si>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</si>
  <si>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</si>
  <si>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</si>
  <si>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</si>
  <si>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</si>
  <si>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</si>
  <si>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</si>
  <si>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</si>
  <si>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</si>
  <si>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</si>
  <si>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</si>
  <si>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</si>
  <si>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</si>
  <si>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</si>
  <si>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</si>
  <si>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</si>
  <si>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</si>
  <si>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</si>
  <si>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</si>
  <si>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</si>
  <si>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</si>
  <si>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</si>
  <si>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</si>
  <si>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</si>
  <si>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</si>
  <si>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</si>
  <si>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</si>
  <si>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</si>
  <si>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</si>
  <si>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</si>
  <si>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</si>
  <si>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</si>
  <si>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</si>
  <si>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</si>
  <si>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</si>
  <si>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</si>
  <si>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</si>
  <si>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</si>
  <si>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</si>
  <si>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</si>
  <si>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</si>
  <si>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</si>
  <si>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</si>
  <si>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</si>
  <si>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</si>
  <si>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</si>
  <si>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</si>
  <si>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</si>
  <si>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</si>
  <si>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</si>
  <si>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</si>
  <si>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</si>
  <si>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</si>
  <si>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</si>
  <si>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</si>
  <si>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</si>
  <si>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</si>
  <si>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</si>
  <si>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</si>
  <si>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</si>
  <si>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</si>
  <si>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</si>
  <si>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</si>
  <si>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</si>
  <si>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</si>
  <si>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</si>
  <si>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</si>
  <si>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</si>
  <si>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</si>
  <si>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</si>
  <si>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</si>
  <si>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</si>
  <si>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</si>
  <si>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</si>
  <si>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</si>
  <si>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</si>
  <si>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</si>
  <si>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</si>
  <si>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</si>
  <si>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</si>
  <si>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</si>
  <si>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</si>
  <si>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</si>
  <si>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</si>
  <si>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</si>
  <si>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</si>
  <si>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</si>
  <si>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</si>
  <si>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</si>
  <si>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</si>
  <si>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</si>
  <si>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</si>
  <si>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</si>
  <si>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</si>
  <si>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</si>
  <si>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</si>
  <si>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</si>
  <si>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</si>
  <si>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</si>
  <si>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</si>
  <si>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</si>
  <si>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</si>
  <si>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</si>
  <si>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</si>
  <si>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</si>
  <si>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</si>
  <si>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</si>
  <si>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</si>
  <si>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</si>
  <si>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</si>
  <si>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</si>
  <si>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</si>
  <si>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</si>
  <si>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</si>
  <si>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</si>
  <si>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</si>
  <si>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</si>
  <si>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</si>
  <si>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</si>
  <si>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</si>
  <si>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</si>
  <si>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</si>
  <si>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</si>
  <si>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</si>
  <si>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</si>
  <si>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</si>
  <si>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</si>
  <si>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</si>
  <si>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</si>
  <si>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</si>
  <si>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</si>
  <si>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</si>
  <si>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</si>
  <si>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</si>
  <si>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</si>
  <si>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</si>
  <si>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</si>
  <si>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</si>
  <si>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</si>
  <si>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</si>
  <si>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</si>
  <si>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</si>
  <si>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</si>
  <si>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</si>
  <si>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</si>
  <si>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</si>
  <si>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</si>
  <si>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</si>
  <si>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</si>
  <si>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</si>
  <si>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</si>
  <si>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</si>
  <si>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</si>
  <si>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</si>
  <si>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</si>
  <si>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</si>
  <si>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</si>
  <si>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</si>
  <si>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</si>
  <si>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</si>
  <si>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</si>
  <si>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</si>
  <si>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</si>
  <si>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</si>
  <si>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</si>
  <si>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</si>
  <si>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</si>
  <si>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</si>
  <si>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</si>
  <si>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</si>
  <si>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</si>
  <si>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</si>
  <si>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</si>
  <si>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</si>
  <si>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</si>
  <si>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</si>
  <si>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</si>
  <si>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</si>
  <si>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</si>
  <si>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</si>
  <si>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</si>
  <si>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</si>
  <si>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</si>
  <si>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</si>
  <si>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</si>
  <si>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Kaposvár Megyei Jogú Város Német Nemzetiségi Önkormányzat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</si>
  <si>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</si>
  <si>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</si>
  <si>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</si>
  <si>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</si>
  <si>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</si>
  <si>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</si>
  <si>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</si>
  <si>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</si>
  <si>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Somogy Megyei Német Nemzetiségi Önkormányzat támogatása</t>
  </si>
  <si>
    <t>Egyéb bevétel</t>
  </si>
  <si>
    <t>Tárgyévi felhalmozási kiadások</t>
  </si>
  <si>
    <t>Felhalmozási kiadás összesen (II.1)</t>
  </si>
  <si>
    <t>II.1. Tárgyévi felhalmozási bevételek</t>
  </si>
  <si>
    <t>II.2. Pénzmaradvány</t>
  </si>
  <si>
    <t>II.2.1</t>
  </si>
  <si>
    <t>Felhalmozási célú bevételek összesen (II.1+II.2)</t>
  </si>
  <si>
    <t>Hitel, hiány</t>
  </si>
  <si>
    <t>Támogatások</t>
  </si>
  <si>
    <t>Tárgyévi felhalmozási kiadások összesen (III.1)</t>
  </si>
  <si>
    <t>Kiadás mindösszesen (I.+II.+III.)</t>
  </si>
  <si>
    <t>2021. évi eredeti előirányzat</t>
  </si>
  <si>
    <t>2021. évi módosított lőirányzat</t>
  </si>
  <si>
    <t>2022. évi eredeti előirányzat</t>
  </si>
  <si>
    <t>I.2. Támogatások</t>
  </si>
  <si>
    <t>I.2</t>
  </si>
  <si>
    <t>II.1. Támogatások összesen (I.2)</t>
  </si>
  <si>
    <t>II.1. Tárgyévi felhalmozási kiadások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</si>
</sst>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9" fillId="0" borderId="0" xfId="65" applyNumberFormat="1" applyFont="1">
      <alignment/>
      <protection/>
    </xf>
    <xf numFmtId="3" fontId="10" fillId="0" borderId="10" xfId="65" applyNumberFormat="1" applyFont="1" applyBorder="1" applyAlignment="1">
      <alignment horizontal="center" vertical="center" wrapText="1"/>
      <protection/>
    </xf>
    <xf numFmtId="3" fontId="8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center" vertical="center"/>
      <protection/>
    </xf>
    <xf numFmtId="3" fontId="8" fillId="0" borderId="10" xfId="65" applyNumberFormat="1" applyFont="1" applyBorder="1" applyAlignment="1">
      <alignment horizontal="center"/>
      <protection/>
    </xf>
    <xf numFmtId="3" fontId="8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>
      <alignment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14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6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2" fillId="0" borderId="0" xfId="65" applyNumberFormat="1" applyFont="1" applyBorder="1">
      <alignment/>
      <protection/>
    </xf>
    <xf numFmtId="3" fontId="8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3" fillId="0" borderId="11" xfId="65" applyNumberFormat="1" applyFont="1" applyBorder="1" applyAlignment="1">
      <alignment horizontal="center" vertical="center"/>
      <protection/>
    </xf>
    <xf numFmtId="3" fontId="9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12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/>
    </xf>
    <xf numFmtId="3" fontId="88" fillId="0" borderId="0" xfId="0" applyNumberFormat="1" applyFont="1" applyAlignment="1">
      <alignment/>
    </xf>
    <xf numFmtId="3" fontId="8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3" fontId="56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201" fontId="90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3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1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3" fontId="84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4" fontId="92" fillId="0" borderId="10" xfId="0" applyNumberFormat="1" applyFont="1" applyFill="1" applyBorder="1" applyAlignment="1">
      <alignment/>
    </xf>
    <xf numFmtId="3" fontId="10" fillId="0" borderId="10" xfId="65" applyNumberFormat="1" applyFont="1" applyBorder="1">
      <alignment/>
      <protection/>
    </xf>
    <xf numFmtId="3" fontId="12" fillId="0" borderId="11" xfId="65" applyNumberFormat="1" applyFont="1" applyBorder="1" applyAlignment="1">
      <alignment horizontal="center" vertical="center"/>
      <protection/>
    </xf>
    <xf numFmtId="3" fontId="14" fillId="0" borderId="11" xfId="65" applyNumberFormat="1" applyFont="1" applyBorder="1" applyAlignment="1">
      <alignment horizontal="center" vertical="center"/>
      <protection/>
    </xf>
    <xf numFmtId="3" fontId="14" fillId="0" borderId="12" xfId="65" applyNumberFormat="1" applyFont="1" applyBorder="1" applyAlignment="1">
      <alignment horizontal="center" vertical="center"/>
      <protection/>
    </xf>
    <xf numFmtId="3" fontId="12" fillId="0" borderId="13" xfId="65" applyNumberFormat="1" applyFont="1" applyBorder="1" applyAlignment="1">
      <alignment horizontal="center" vertical="center"/>
      <protection/>
    </xf>
    <xf numFmtId="3" fontId="27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left"/>
      <protection/>
    </xf>
    <xf numFmtId="3" fontId="8" fillId="0" borderId="11" xfId="65" applyNumberFormat="1" applyFont="1" applyBorder="1">
      <alignment/>
      <protection/>
    </xf>
    <xf numFmtId="3" fontId="8" fillId="0" borderId="12" xfId="65" applyNumberFormat="1" applyFont="1" applyBorder="1">
      <alignment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left" wrapText="1" indent="3"/>
      <protection/>
    </xf>
    <xf numFmtId="3" fontId="8" fillId="0" borderId="10" xfId="65" applyNumberFormat="1" applyFont="1" applyBorder="1" applyAlignment="1">
      <alignment horizontal="left" wrapText="1"/>
      <protection/>
    </xf>
    <xf numFmtId="3" fontId="8" fillId="0" borderId="10" xfId="65" applyNumberFormat="1" applyFont="1" applyBorder="1" applyAlignment="1">
      <alignment horizontal="left" indent="8"/>
      <protection/>
    </xf>
    <xf numFmtId="3" fontId="8" fillId="0" borderId="14" xfId="65" applyNumberFormat="1" applyFont="1" applyBorder="1">
      <alignment/>
      <protection/>
    </xf>
    <xf numFmtId="3" fontId="93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center"/>
      <protection/>
    </xf>
    <xf numFmtId="0" fontId="29" fillId="0" borderId="10" xfId="63" applyFont="1" applyFill="1" applyBorder="1">
      <alignment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0" fontId="32" fillId="0" borderId="10" xfId="63" applyFont="1" applyFill="1" applyBorder="1" applyAlignment="1" applyProtection="1">
      <alignment horizontal="center" vertical="center" wrapText="1"/>
      <protection/>
    </xf>
    <xf numFmtId="3" fontId="31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32" borderId="10" xfId="63" applyFont="1" applyFill="1" applyBorder="1">
      <alignment/>
      <protection/>
    </xf>
    <xf numFmtId="0" fontId="94" fillId="0" borderId="10" xfId="63" applyFont="1" applyFill="1" applyBorder="1" applyAlignment="1" applyProtection="1">
      <alignment horizontal="left" vertical="top" wrapText="1"/>
      <protection/>
    </xf>
    <xf numFmtId="3" fontId="94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3" fontId="29" fillId="0" borderId="10" xfId="63" applyNumberFormat="1" applyFont="1" applyFill="1" applyBorder="1" applyAlignment="1" applyProtection="1">
      <alignment horizontal="right" vertical="top" wrapText="1"/>
      <protection/>
    </xf>
    <xf numFmtId="0" fontId="94" fillId="0" borderId="10" xfId="63" applyFont="1" applyFill="1" applyBorder="1">
      <alignment/>
      <protection/>
    </xf>
    <xf numFmtId="3" fontId="94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indent="8"/>
      <protection/>
    </xf>
    <xf numFmtId="3" fontId="10" fillId="0" borderId="10" xfId="65" applyNumberFormat="1" applyFont="1" applyBorder="1" applyAlignment="1">
      <alignment horizontal="left" wrapText="1"/>
      <protection/>
    </xf>
    <xf numFmtId="0" fontId="95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6" fillId="33" borderId="10" xfId="64" applyNumberFormat="1" applyFont="1" applyFill="1" applyBorder="1" applyAlignment="1" applyProtection="1">
      <alignment wrapText="1"/>
      <protection locked="0"/>
    </xf>
    <xf numFmtId="186" fontId="33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7" fillId="33" borderId="21" xfId="59" applyNumberFormat="1" applyFont="1" applyFill="1" applyBorder="1" applyAlignment="1">
      <alignment/>
      <protection/>
    </xf>
    <xf numFmtId="186" fontId="98" fillId="33" borderId="22" xfId="64" applyNumberFormat="1" applyFont="1" applyFill="1" applyBorder="1" applyAlignment="1">
      <alignment/>
      <protection/>
    </xf>
    <xf numFmtId="3" fontId="97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6" fillId="33" borderId="23" xfId="64" applyNumberFormat="1" applyFont="1" applyFill="1" applyBorder="1" applyAlignment="1">
      <alignment horizontal="center"/>
      <protection/>
    </xf>
    <xf numFmtId="0" fontId="98" fillId="33" borderId="19" xfId="64" applyFont="1" applyFill="1" applyBorder="1" applyAlignment="1">
      <alignment/>
      <protection/>
    </xf>
    <xf numFmtId="186" fontId="95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5" fillId="0" borderId="0" xfId="64" applyNumberFormat="1" applyFont="1">
      <alignment/>
      <protection/>
    </xf>
    <xf numFmtId="0" fontId="95" fillId="33" borderId="10" xfId="64" applyFont="1" applyFill="1" applyBorder="1" applyAlignment="1">
      <alignment horizontal="center"/>
      <protection/>
    </xf>
    <xf numFmtId="0" fontId="95" fillId="33" borderId="10" xfId="64" applyFont="1" applyFill="1" applyBorder="1" applyAlignment="1">
      <alignment horizontal="left" wrapText="1"/>
      <protection/>
    </xf>
    <xf numFmtId="186" fontId="99" fillId="33" borderId="10" xfId="64" applyNumberFormat="1" applyFont="1" applyFill="1" applyBorder="1" applyAlignment="1">
      <alignment/>
      <protection/>
    </xf>
    <xf numFmtId="186" fontId="99" fillId="33" borderId="10" xfId="64" applyNumberFormat="1" applyFont="1" applyFill="1" applyBorder="1">
      <alignment/>
      <protection/>
    </xf>
    <xf numFmtId="3" fontId="97" fillId="33" borderId="22" xfId="64" applyNumberFormat="1" applyFont="1" applyFill="1" applyBorder="1" applyProtection="1">
      <alignment/>
      <protection locked="0"/>
    </xf>
    <xf numFmtId="186" fontId="100" fillId="33" borderId="21" xfId="64" applyNumberFormat="1" applyFont="1" applyFill="1" applyBorder="1">
      <alignment/>
      <protection/>
    </xf>
    <xf numFmtId="186" fontId="99" fillId="33" borderId="22" xfId="64" applyNumberFormat="1" applyFont="1" applyFill="1" applyBorder="1">
      <alignment/>
      <protection/>
    </xf>
    <xf numFmtId="3" fontId="97" fillId="33" borderId="22" xfId="57" applyNumberFormat="1" applyFont="1" applyFill="1" applyBorder="1" applyProtection="1">
      <alignment/>
      <protection locked="0"/>
    </xf>
    <xf numFmtId="186" fontId="100" fillId="33" borderId="22" xfId="61" applyNumberFormat="1" applyFont="1" applyFill="1" applyBorder="1" applyAlignment="1">
      <alignment/>
      <protection/>
    </xf>
    <xf numFmtId="186" fontId="99" fillId="33" borderId="22" xfId="61" applyNumberFormat="1" applyFont="1" applyFill="1" applyBorder="1" applyAlignment="1">
      <alignment/>
      <protection/>
    </xf>
    <xf numFmtId="186" fontId="36" fillId="0" borderId="0" xfId="64" applyNumberFormat="1" applyFont="1">
      <alignment/>
      <protection/>
    </xf>
    <xf numFmtId="0" fontId="36" fillId="0" borderId="0" xfId="64" applyFont="1">
      <alignment/>
      <protection/>
    </xf>
    <xf numFmtId="3" fontId="97" fillId="33" borderId="22" xfId="58" applyNumberFormat="1" applyFont="1" applyFill="1" applyBorder="1" applyProtection="1">
      <alignment/>
      <protection locked="0"/>
    </xf>
    <xf numFmtId="3" fontId="97" fillId="33" borderId="22" xfId="64" applyNumberFormat="1" applyFont="1" applyFill="1" applyBorder="1" applyAlignment="1" applyProtection="1">
      <alignment wrapText="1"/>
      <protection locked="0"/>
    </xf>
    <xf numFmtId="3" fontId="96" fillId="33" borderId="10" xfId="64" applyNumberFormat="1" applyFont="1" applyFill="1" applyBorder="1" applyAlignment="1">
      <alignment horizontal="left" wrapText="1"/>
      <protection/>
    </xf>
    <xf numFmtId="186" fontId="100" fillId="33" borderId="10" xfId="61" applyNumberFormat="1" applyFont="1" applyFill="1" applyBorder="1" applyAlignment="1">
      <alignment/>
      <protection/>
    </xf>
    <xf numFmtId="186" fontId="99" fillId="33" borderId="1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>
      <alignment horizontal="left" wrapText="1"/>
      <protection/>
    </xf>
    <xf numFmtId="186" fontId="100" fillId="33" borderId="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 applyProtection="1">
      <alignment horizontal="left" wrapText="1" indent="1"/>
      <protection locked="0"/>
    </xf>
    <xf numFmtId="3" fontId="97" fillId="33" borderId="22" xfId="64" applyNumberFormat="1" applyFont="1" applyFill="1" applyBorder="1" applyAlignment="1" applyProtection="1">
      <alignment/>
      <protection locked="0"/>
    </xf>
    <xf numFmtId="3" fontId="97" fillId="33" borderId="22" xfId="58" applyNumberFormat="1" applyFont="1" applyFill="1" applyBorder="1" applyAlignment="1" applyProtection="1">
      <alignment horizontal="left" wrapText="1" indent="2"/>
      <protection locked="0"/>
    </xf>
    <xf numFmtId="186" fontId="100" fillId="33" borderId="22" xfId="64" applyNumberFormat="1" applyFont="1" applyFill="1" applyBorder="1">
      <alignment/>
      <protection/>
    </xf>
    <xf numFmtId="0" fontId="96" fillId="33" borderId="10" xfId="64" applyFont="1" applyFill="1" applyBorder="1">
      <alignment/>
      <protection/>
    </xf>
    <xf numFmtId="186" fontId="101" fillId="33" borderId="10" xfId="64" applyNumberFormat="1" applyFont="1" applyFill="1" applyBorder="1">
      <alignment/>
      <protection/>
    </xf>
    <xf numFmtId="186" fontId="102" fillId="33" borderId="10" xfId="64" applyNumberFormat="1" applyFont="1" applyFill="1" applyBorder="1" applyAlignment="1">
      <alignment/>
      <protection/>
    </xf>
    <xf numFmtId="186" fontId="102" fillId="33" borderId="22" xfId="64" applyNumberFormat="1" applyFont="1" applyFill="1" applyBorder="1" applyAlignment="1">
      <alignment/>
      <protection/>
    </xf>
    <xf numFmtId="3" fontId="96" fillId="33" borderId="10" xfId="64" applyNumberFormat="1" applyFont="1" applyFill="1" applyBorder="1" applyAlignment="1">
      <alignment/>
      <protection/>
    </xf>
    <xf numFmtId="3" fontId="103" fillId="33" borderId="10" xfId="64" applyNumberFormat="1" applyFont="1" applyFill="1" applyBorder="1" applyAlignment="1">
      <alignment horizontal="center"/>
      <protection/>
    </xf>
    <xf numFmtId="3" fontId="97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7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3" fontId="104" fillId="0" borderId="10" xfId="0" applyNumberFormat="1" applyFont="1" applyBorder="1" applyAlignment="1">
      <alignment/>
    </xf>
    <xf numFmtId="3" fontId="12" fillId="0" borderId="10" xfId="65" applyNumberFormat="1" applyFont="1" applyBorder="1" applyAlignment="1">
      <alignment horizontal="right" vertical="center"/>
      <protection/>
    </xf>
    <xf numFmtId="3" fontId="105" fillId="0" borderId="10" xfId="65" applyNumberFormat="1" applyFont="1" applyBorder="1">
      <alignment/>
      <protection/>
    </xf>
    <xf numFmtId="3" fontId="106" fillId="0" borderId="10" xfId="65" applyNumberFormat="1" applyFont="1" applyBorder="1">
      <alignment/>
      <protection/>
    </xf>
    <xf numFmtId="0" fontId="31" fillId="0" borderId="10" xfId="63" applyFont="1" applyFill="1" applyBorder="1" applyAlignment="1" applyProtection="1" quotePrefix="1">
      <alignment horizontal="left" vertical="top" wrapText="1"/>
      <protection/>
    </xf>
    <xf numFmtId="3" fontId="106" fillId="0" borderId="10" xfId="65" applyNumberFormat="1" applyFont="1" applyBorder="1" applyAlignment="1">
      <alignment/>
      <protection/>
    </xf>
    <xf numFmtId="3" fontId="105" fillId="0" borderId="10" xfId="65" applyNumberFormat="1" applyFont="1" applyBorder="1" applyAlignment="1">
      <alignment/>
      <protection/>
    </xf>
    <xf numFmtId="3" fontId="106" fillId="0" borderId="14" xfId="65" applyNumberFormat="1" applyFont="1" applyBorder="1" applyAlignment="1">
      <alignment wrapText="1"/>
      <protection/>
    </xf>
    <xf numFmtId="3" fontId="106" fillId="0" borderId="14" xfId="65" applyNumberFormat="1" applyFont="1" applyBorder="1" applyAlignment="1">
      <alignment/>
      <protection/>
    </xf>
    <xf numFmtId="0" fontId="31" fillId="0" borderId="14" xfId="63" applyFont="1" applyFill="1" applyBorder="1" applyAlignment="1" applyProtection="1">
      <alignment horizontal="left" vertical="top" wrapText="1"/>
      <protection/>
    </xf>
    <xf numFmtId="3" fontId="106" fillId="0" borderId="14" xfId="65" applyNumberFormat="1" applyFont="1" applyBorder="1">
      <alignment/>
      <protection/>
    </xf>
    <xf numFmtId="3" fontId="106" fillId="0" borderId="0" xfId="65" applyNumberFormat="1" applyFont="1" applyBorder="1">
      <alignment/>
      <protection/>
    </xf>
    <xf numFmtId="3" fontId="106" fillId="0" borderId="0" xfId="65" applyNumberFormat="1" applyFont="1" applyBorder="1" applyAlignment="1">
      <alignment/>
      <protection/>
    </xf>
    <xf numFmtId="0" fontId="31" fillId="0" borderId="0" xfId="63" applyFont="1" applyFill="1" applyBorder="1" applyAlignment="1" applyProtection="1">
      <alignment horizontal="left" vertical="top" wrapText="1"/>
      <protection/>
    </xf>
    <xf numFmtId="0" fontId="29" fillId="0" borderId="10" xfId="63" applyFont="1" applyFill="1" applyBorder="1" applyAlignment="1" applyProtection="1" quotePrefix="1">
      <alignment horizontal="left" vertical="top" wrapText="1"/>
      <protection/>
    </xf>
    <xf numFmtId="49" fontId="29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7" fillId="0" borderId="10" xfId="0" applyFont="1" applyBorder="1" applyAlignment="1">
      <alignment/>
    </xf>
    <xf numFmtId="3" fontId="107" fillId="0" borderId="10" xfId="0" applyNumberFormat="1" applyFont="1" applyBorder="1" applyAlignment="1">
      <alignment/>
    </xf>
    <xf numFmtId="3" fontId="107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7" fillId="0" borderId="0" xfId="0" applyFont="1" applyBorder="1" applyAlignment="1">
      <alignment/>
    </xf>
    <xf numFmtId="3" fontId="12" fillId="0" borderId="10" xfId="65" applyNumberFormat="1" applyFont="1" applyBorder="1" applyAlignment="1">
      <alignment vertical="center"/>
      <protection/>
    </xf>
    <xf numFmtId="3" fontId="4" fillId="0" borderId="10" xfId="65" applyNumberFormat="1" applyFont="1" applyBorder="1" applyAlignment="1">
      <alignment horizontal="right"/>
      <protection/>
    </xf>
    <xf numFmtId="3" fontId="12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3" fillId="0" borderId="10" xfId="65" applyNumberFormat="1" applyFont="1" applyBorder="1" applyAlignment="1">
      <alignment horizontal="right" vertical="center"/>
      <protection/>
    </xf>
    <xf numFmtId="3" fontId="12" fillId="0" borderId="10" xfId="65" applyNumberFormat="1" applyFont="1" applyBorder="1" applyAlignment="1">
      <alignment horizontal="right"/>
      <protection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191" fontId="12" fillId="0" borderId="10" xfId="65" applyNumberFormat="1" applyFont="1" applyBorder="1" applyAlignment="1">
      <alignment horizontal="center" vertical="center"/>
      <protection/>
    </xf>
    <xf numFmtId="0" fontId="28" fillId="0" borderId="11" xfId="63" applyFont="1" applyFill="1" applyBorder="1" applyAlignment="1" applyProtection="1">
      <alignment horizontal="center" vertical="top" wrapText="1"/>
      <protection/>
    </xf>
    <xf numFmtId="0" fontId="28" fillId="0" borderId="12" xfId="63" applyFont="1" applyFill="1" applyBorder="1" applyAlignment="1" applyProtection="1">
      <alignment horizontal="center" vertical="top" wrapText="1"/>
      <protection/>
    </xf>
    <xf numFmtId="0" fontId="28" fillId="0" borderId="13" xfId="63" applyFont="1" applyFill="1" applyBorder="1" applyAlignment="1" applyProtection="1">
      <alignment horizontal="center" vertical="top" wrapText="1"/>
      <protection/>
    </xf>
    <xf numFmtId="3" fontId="10" fillId="0" borderId="0" xfId="65" applyNumberFormat="1" applyFont="1" applyAlignment="1">
      <alignment horizontal="center" vertical="center"/>
      <protection/>
    </xf>
    <xf numFmtId="3" fontId="8" fillId="0" borderId="0" xfId="65" applyNumberFormat="1" applyFont="1" applyAlignment="1">
      <alignment horizontal="center" vertical="center"/>
      <protection/>
    </xf>
    <xf numFmtId="0" fontId="84" fillId="0" borderId="0" xfId="0" applyFont="1" applyAlignment="1">
      <alignment wrapText="1"/>
    </xf>
    <xf numFmtId="0" fontId="0" fillId="0" borderId="0" xfId="0" applyAlignment="1">
      <alignment horizontal="center"/>
    </xf>
    <xf numFmtId="3" fontId="8" fillId="0" borderId="0" xfId="65" applyNumberFormat="1" applyFont="1" applyAlignment="1">
      <alignment horizontal="center" wrapText="1"/>
      <protection/>
    </xf>
    <xf numFmtId="3" fontId="8" fillId="0" borderId="24" xfId="65" applyNumberFormat="1" applyFont="1" applyBorder="1" applyAlignment="1">
      <alignment horizontal="center" wrapText="1"/>
      <protection/>
    </xf>
    <xf numFmtId="3" fontId="10" fillId="0" borderId="11" xfId="65" applyNumberFormat="1" applyFont="1" applyBorder="1" applyAlignment="1">
      <alignment horizontal="center" vertical="center" wrapText="1"/>
      <protection/>
    </xf>
    <xf numFmtId="3" fontId="10" fillId="0" borderId="12" xfId="65" applyNumberFormat="1" applyFont="1" applyBorder="1" applyAlignment="1">
      <alignment horizontal="center" vertical="center" wrapText="1"/>
      <protection/>
    </xf>
    <xf numFmtId="3" fontId="10" fillId="0" borderId="13" xfId="65" applyNumberFormat="1" applyFont="1" applyBorder="1" applyAlignment="1">
      <alignment horizontal="center" vertical="center" wrapText="1"/>
      <protection/>
    </xf>
    <xf numFmtId="0" fontId="108" fillId="33" borderId="12" xfId="64" applyFont="1" applyFill="1" applyBorder="1" applyAlignment="1">
      <alignment/>
      <protection/>
    </xf>
    <xf numFmtId="0" fontId="108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8" fillId="0" borderId="0" xfId="65" applyNumberFormat="1" applyFont="1" applyAlignment="1">
      <alignment horizontal="center"/>
      <protection/>
    </xf>
    <xf numFmtId="3" fontId="10" fillId="0" borderId="11" xfId="65" applyNumberFormat="1" applyFont="1" applyBorder="1" applyAlignment="1">
      <alignment horizontal="center"/>
      <protection/>
    </xf>
    <xf numFmtId="0" fontId="109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4" t="s">
        <v>290</v>
      </c>
      <c r="B1" s="255"/>
      <c r="C1" s="255"/>
      <c r="D1" s="255"/>
      <c r="E1" s="256"/>
    </row>
    <row r="2" spans="1:5" ht="34.5" customHeight="1">
      <c r="A2" s="155" t="s">
        <v>261</v>
      </c>
      <c r="B2" s="156" t="s">
        <v>262</v>
      </c>
      <c r="C2" s="157"/>
      <c r="D2" s="157"/>
      <c r="E2" s="157"/>
    </row>
    <row r="3" spans="1:5" ht="34.5" customHeight="1">
      <c r="A3" s="158" t="s">
        <v>263</v>
      </c>
      <c r="B3" s="158" t="s">
        <v>264</v>
      </c>
      <c r="C3" s="158" t="s">
        <v>265</v>
      </c>
      <c r="D3" s="158" t="s">
        <v>266</v>
      </c>
      <c r="E3" s="158" t="s">
        <v>267</v>
      </c>
    </row>
    <row r="4" spans="1:5" ht="34.5" customHeight="1">
      <c r="A4" s="156" t="s">
        <v>277</v>
      </c>
      <c r="B4" s="156" t="s">
        <v>278</v>
      </c>
      <c r="C4" s="156" t="s">
        <v>279</v>
      </c>
      <c r="D4" s="156" t="s">
        <v>280</v>
      </c>
      <c r="E4" s="159">
        <v>-24300000</v>
      </c>
    </row>
    <row r="5" spans="1:5" ht="34.5" customHeight="1">
      <c r="A5" s="156" t="s">
        <v>268</v>
      </c>
      <c r="B5" s="156" t="s">
        <v>269</v>
      </c>
      <c r="C5" s="156">
        <v>94061</v>
      </c>
      <c r="D5" s="156" t="s">
        <v>291</v>
      </c>
      <c r="E5" s="159">
        <v>24300000</v>
      </c>
    </row>
    <row r="6" spans="1:5" ht="34.5" customHeight="1">
      <c r="A6" s="156"/>
      <c r="B6" s="156"/>
      <c r="C6" s="156"/>
      <c r="D6" s="161" t="s">
        <v>282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1" t="s">
        <v>382</v>
      </c>
      <c r="B1" s="261"/>
      <c r="C1" s="261"/>
      <c r="D1" s="261"/>
      <c r="E1" s="261"/>
    </row>
    <row r="2" spans="1:5" ht="15.75" customHeight="1" hidden="1">
      <c r="A2" s="262"/>
      <c r="B2" s="262"/>
      <c r="C2" s="262"/>
      <c r="D2" s="262"/>
      <c r="E2" s="262"/>
    </row>
    <row r="3" spans="1:5" ht="94.5" customHeight="1">
      <c r="A3" s="69" t="s">
        <v>8</v>
      </c>
      <c r="B3" s="21" t="s">
        <v>7</v>
      </c>
      <c r="C3" s="5" t="s">
        <v>383</v>
      </c>
      <c r="D3" s="5" t="s">
        <v>263</v>
      </c>
      <c r="E3" s="5" t="s">
        <v>384</v>
      </c>
    </row>
    <row r="4" spans="1:5" ht="18.75" customHeight="1">
      <c r="A4" s="69"/>
      <c r="B4" s="263" t="s">
        <v>388</v>
      </c>
      <c r="C4" s="264"/>
      <c r="D4" s="264"/>
      <c r="E4" s="265"/>
    </row>
    <row r="5" spans="1:5" ht="20.25">
      <c r="A5" s="226"/>
      <c r="B5" s="228" t="s">
        <v>386</v>
      </c>
      <c r="C5" s="227" t="s">
        <v>385</v>
      </c>
      <c r="D5" s="156">
        <v>300001</v>
      </c>
      <c r="E5" s="226">
        <v>86900000</v>
      </c>
    </row>
    <row r="6" spans="1:5" ht="20.25">
      <c r="A6" s="226"/>
      <c r="B6" s="228" t="s">
        <v>387</v>
      </c>
      <c r="C6" s="227" t="s">
        <v>275</v>
      </c>
      <c r="D6" s="156">
        <v>300001</v>
      </c>
      <c r="E6" s="226">
        <v>1327200000</v>
      </c>
    </row>
    <row r="7" spans="1:5" ht="20.25">
      <c r="A7" s="226"/>
      <c r="B7" s="228" t="s">
        <v>389</v>
      </c>
      <c r="C7" s="227" t="s">
        <v>279</v>
      </c>
      <c r="D7" s="156">
        <v>300001</v>
      </c>
      <c r="E7" s="226">
        <v>381807000</v>
      </c>
    </row>
    <row r="8" spans="1:5" ht="20.25">
      <c r="A8" s="226"/>
      <c r="B8" s="228" t="s">
        <v>67</v>
      </c>
      <c r="C8" s="227" t="s">
        <v>274</v>
      </c>
      <c r="D8" s="156">
        <v>711402</v>
      </c>
      <c r="E8" s="226">
        <v>-41942000</v>
      </c>
    </row>
    <row r="9" spans="1:5" ht="20.25">
      <c r="A9" s="226"/>
      <c r="B9" s="228" t="s">
        <v>390</v>
      </c>
      <c r="C9" s="227" t="s">
        <v>272</v>
      </c>
      <c r="D9" s="156">
        <v>711402</v>
      </c>
      <c r="E9" s="226">
        <v>41942000</v>
      </c>
    </row>
    <row r="10" spans="1:5" ht="20.25">
      <c r="A10" s="226"/>
      <c r="B10" s="229" t="s">
        <v>391</v>
      </c>
      <c r="C10" s="155"/>
      <c r="D10" s="155"/>
      <c r="E10" s="225">
        <f>SUM(E5:E9)</f>
        <v>1795907000</v>
      </c>
    </row>
    <row r="11" spans="1:5" ht="20.25">
      <c r="A11" s="226"/>
      <c r="B11" s="228"/>
      <c r="C11" s="156"/>
      <c r="D11" s="156"/>
      <c r="E11" s="226"/>
    </row>
    <row r="12" spans="1:5" ht="20.25">
      <c r="A12" s="226"/>
      <c r="B12" s="263" t="s">
        <v>392</v>
      </c>
      <c r="C12" s="264"/>
      <c r="D12" s="264"/>
      <c r="E12" s="265"/>
    </row>
    <row r="13" spans="1:5" ht="20.25">
      <c r="A13" s="226"/>
      <c r="B13" s="228" t="s">
        <v>393</v>
      </c>
      <c r="C13" s="227" t="s">
        <v>283</v>
      </c>
      <c r="D13" s="156">
        <v>300001</v>
      </c>
      <c r="E13" s="226">
        <v>86900000</v>
      </c>
    </row>
    <row r="14" spans="1:5" ht="20.25">
      <c r="A14" s="226"/>
      <c r="B14" s="228" t="s">
        <v>394</v>
      </c>
      <c r="C14" s="227" t="s">
        <v>395</v>
      </c>
      <c r="D14" s="156">
        <v>300001</v>
      </c>
      <c r="E14" s="226">
        <v>23463000</v>
      </c>
    </row>
    <row r="15" spans="1:5" ht="20.25">
      <c r="A15" s="226"/>
      <c r="B15" s="228" t="s">
        <v>396</v>
      </c>
      <c r="C15" s="227" t="s">
        <v>397</v>
      </c>
      <c r="D15" s="156">
        <v>300001</v>
      </c>
      <c r="E15" s="226">
        <v>300200000</v>
      </c>
    </row>
    <row r="16" spans="1:5" ht="20.25">
      <c r="A16" s="226"/>
      <c r="B16" s="228" t="s">
        <v>398</v>
      </c>
      <c r="C16" s="227" t="s">
        <v>399</v>
      </c>
      <c r="D16" s="156">
        <v>300001</v>
      </c>
      <c r="E16" s="226">
        <v>1027000000</v>
      </c>
    </row>
    <row r="17" spans="1:5" ht="20.25">
      <c r="A17" s="226"/>
      <c r="B17" s="228" t="s">
        <v>401</v>
      </c>
      <c r="C17" s="227" t="s">
        <v>400</v>
      </c>
      <c r="D17" s="156">
        <v>300001</v>
      </c>
      <c r="E17" s="226">
        <v>358344000</v>
      </c>
    </row>
    <row r="18" spans="1:5" ht="20.25">
      <c r="A18" s="226"/>
      <c r="B18" s="228" t="s">
        <v>394</v>
      </c>
      <c r="C18" s="227" t="s">
        <v>395</v>
      </c>
      <c r="D18" s="156">
        <v>716401</v>
      </c>
      <c r="E18" s="226">
        <v>585000</v>
      </c>
    </row>
    <row r="19" spans="1:5" ht="20.25">
      <c r="A19" s="226"/>
      <c r="B19" s="228" t="s">
        <v>403</v>
      </c>
      <c r="C19" s="227" t="s">
        <v>402</v>
      </c>
      <c r="D19" s="156">
        <v>716401</v>
      </c>
      <c r="E19" s="226">
        <v>-585000</v>
      </c>
    </row>
    <row r="20" spans="1:5" ht="20.25">
      <c r="A20" s="226"/>
      <c r="B20" s="229" t="s">
        <v>404</v>
      </c>
      <c r="C20" s="156"/>
      <c r="D20" s="156"/>
      <c r="E20" s="225">
        <f>SUM(E13:E19)</f>
        <v>1795907000</v>
      </c>
    </row>
    <row r="21" spans="1:5" ht="20.25">
      <c r="A21" s="230"/>
      <c r="B21" s="231"/>
      <c r="C21" s="232"/>
      <c r="D21" s="232"/>
      <c r="E21" s="233"/>
    </row>
    <row r="22" spans="1:5" ht="20.25">
      <c r="A22" s="234"/>
      <c r="B22" s="235"/>
      <c r="C22" s="236"/>
      <c r="D22" s="236"/>
      <c r="E22" s="234"/>
    </row>
    <row r="23" spans="1:5" ht="20.25">
      <c r="A23" s="234"/>
      <c r="B23" s="235"/>
      <c r="C23" s="236"/>
      <c r="D23" s="236"/>
      <c r="E23" s="234"/>
    </row>
    <row r="24" spans="1:5" ht="20.25">
      <c r="A24" s="234"/>
      <c r="B24" s="235"/>
      <c r="C24" s="236"/>
      <c r="D24" s="236"/>
      <c r="E24" s="234"/>
    </row>
    <row r="25" spans="1:5" ht="20.25">
      <c r="A25" s="234"/>
      <c r="B25" s="235"/>
      <c r="C25" s="236"/>
      <c r="D25" s="236"/>
      <c r="E25" s="234"/>
    </row>
    <row r="26" spans="1:5" ht="20.25">
      <c r="A26" s="234"/>
      <c r="B26" s="235"/>
      <c r="C26" s="236"/>
      <c r="D26" s="236"/>
      <c r="E26" s="234"/>
    </row>
    <row r="27" spans="1:5" ht="20.25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298</v>
      </c>
      <c r="G1" s="170" t="s">
        <v>299</v>
      </c>
      <c r="H1" s="170" t="s">
        <v>300</v>
      </c>
      <c r="I1" s="170" t="s">
        <v>301</v>
      </c>
      <c r="J1" s="170" t="s">
        <v>302</v>
      </c>
      <c r="K1" s="170" t="s">
        <v>303</v>
      </c>
      <c r="L1" s="170" t="s">
        <v>304</v>
      </c>
      <c r="M1" s="170" t="s">
        <v>305</v>
      </c>
      <c r="N1" s="170" t="s">
        <v>33</v>
      </c>
    </row>
    <row r="2" spans="1:14" ht="19.5" customHeight="1">
      <c r="A2" s="266" t="s">
        <v>306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325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326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327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328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66" t="s">
        <v>323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331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332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330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329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324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298</v>
      </c>
      <c r="G1" s="170" t="s">
        <v>299</v>
      </c>
      <c r="H1" s="170" t="s">
        <v>300</v>
      </c>
      <c r="I1" s="170" t="s">
        <v>301</v>
      </c>
      <c r="J1" s="170" t="s">
        <v>302</v>
      </c>
      <c r="K1" s="170" t="s">
        <v>303</v>
      </c>
      <c r="L1" s="170" t="s">
        <v>304</v>
      </c>
      <c r="M1" s="170" t="s">
        <v>305</v>
      </c>
      <c r="N1" s="170" t="s">
        <v>33</v>
      </c>
    </row>
    <row r="2" spans="1:14" ht="19.5" customHeight="1">
      <c r="A2" s="266" t="s">
        <v>333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336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337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338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66" t="s">
        <v>334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340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341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342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339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335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298</v>
      </c>
      <c r="G1" s="186" t="s">
        <v>299</v>
      </c>
      <c r="H1" s="186" t="s">
        <v>300</v>
      </c>
      <c r="I1" s="186" t="s">
        <v>301</v>
      </c>
      <c r="J1" s="186" t="s">
        <v>302</v>
      </c>
      <c r="K1" s="186" t="s">
        <v>303</v>
      </c>
      <c r="L1" s="186" t="s">
        <v>304</v>
      </c>
      <c r="M1" s="186" t="s">
        <v>305</v>
      </c>
      <c r="N1" s="186" t="s">
        <v>33</v>
      </c>
    </row>
    <row r="2" spans="1:14" ht="44.25" customHeight="1">
      <c r="A2" s="187" t="s">
        <v>307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308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309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310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311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312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313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314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315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316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317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318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310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319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317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320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321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.75">
      <c r="A20" s="209" t="s">
        <v>322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.75">
      <c r="A1" s="268"/>
      <c r="B1" s="268"/>
      <c r="C1" s="268"/>
      <c r="D1" s="268"/>
      <c r="E1" s="268"/>
    </row>
    <row r="2" spans="1:5" ht="36.75" customHeight="1">
      <c r="A2" s="132" t="s">
        <v>69</v>
      </c>
      <c r="B2" s="132"/>
      <c r="C2" s="269"/>
      <c r="D2" s="269"/>
      <c r="E2" s="269"/>
    </row>
    <row r="3" spans="1:2" ht="31.5" customHeight="1">
      <c r="A3" s="11"/>
      <c r="B3" s="10"/>
    </row>
    <row r="4" spans="1:7" ht="47.2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.75">
      <c r="C38" s="16"/>
      <c r="D38" s="16"/>
      <c r="E38" s="16"/>
    </row>
    <row r="40" spans="3:5" ht="15.75">
      <c r="C40" s="16"/>
      <c r="D40" s="16"/>
      <c r="E40" s="16"/>
    </row>
    <row r="41" spans="3:5" ht="15.7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69" t="s">
        <v>180</v>
      </c>
      <c r="B1" s="269"/>
      <c r="C1" s="269"/>
      <c r="D1" s="269"/>
      <c r="E1" s="269"/>
    </row>
    <row r="2" spans="1:2" ht="31.5" customHeight="1">
      <c r="A2" s="11"/>
      <c r="B2" s="10"/>
    </row>
    <row r="3" spans="1:8" ht="47.2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70" t="s">
        <v>0</v>
      </c>
      <c r="C4" s="271"/>
      <c r="D4" s="271"/>
      <c r="E4" s="272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70" t="s">
        <v>9</v>
      </c>
      <c r="C16" s="271"/>
      <c r="D16" s="271"/>
      <c r="E16" s="272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69" t="s">
        <v>210</v>
      </c>
      <c r="B1" s="269"/>
      <c r="C1" s="269"/>
      <c r="D1" s="269"/>
      <c r="E1" s="269"/>
    </row>
    <row r="2" spans="1:2" ht="31.5" customHeight="1">
      <c r="A2" s="11"/>
      <c r="B2" s="10"/>
    </row>
    <row r="3" spans="1:7" ht="47.2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3"/>
      <c r="B33" s="274"/>
      <c r="C33" s="274"/>
      <c r="D33" s="274"/>
      <c r="E33" s="274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69" t="s">
        <v>69</v>
      </c>
      <c r="B1" s="269"/>
      <c r="C1" s="269"/>
    </row>
    <row r="2" spans="1:4" ht="31.5" customHeight="1">
      <c r="A2" s="11"/>
      <c r="B2" s="10"/>
      <c r="C2" s="19"/>
      <c r="D2" s="35"/>
    </row>
    <row r="3" spans="1:8" ht="47.2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.7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5">
      <c r="A1" t="s">
        <v>198</v>
      </c>
      <c r="B1">
        <v>2014</v>
      </c>
    </row>
    <row r="3" spans="1:5" ht="1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5">
      <c r="A7" t="s">
        <v>204</v>
      </c>
    </row>
    <row r="8" spans="1:5" ht="1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5">
      <c r="B4" s="112" t="s">
        <v>164</v>
      </c>
      <c r="I4" s="108"/>
    </row>
    <row r="5" spans="2:6" ht="1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+'2021'!#REF!</f>
        <v>#REF!</v>
      </c>
      <c r="H6" s="115" t="e">
        <f>+'2021'!#REF!</f>
        <v>#REF!</v>
      </c>
    </row>
    <row r="7" spans="2:8" ht="1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5">
      <c r="E12" s="107" t="s">
        <v>174</v>
      </c>
      <c r="F12" t="s">
        <v>197</v>
      </c>
      <c r="G12" s="60">
        <v>0</v>
      </c>
      <c r="H12" s="60">
        <v>223</v>
      </c>
    </row>
    <row r="13" spans="2:8" ht="4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5">
      <c r="C14" s="109"/>
      <c r="D14" s="109"/>
    </row>
    <row r="15" spans="2:8" ht="15">
      <c r="B15" t="s">
        <v>169</v>
      </c>
      <c r="C15" s="60" t="e">
        <f>+'2021'!#REF!+'2021'!#REF!</f>
        <v>#REF!</v>
      </c>
      <c r="D15" s="60" t="e">
        <f>+'2021'!#REF!+'2021'!#REF!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5">
      <c r="C18" s="106" t="e">
        <f>SUM(C11,C16)</f>
        <v>#REF!</v>
      </c>
      <c r="D18" s="106" t="e">
        <f>SUM(D11,D16)</f>
        <v>#REF!</v>
      </c>
      <c r="F18" s="107"/>
    </row>
    <row r="19" spans="3:6" ht="15">
      <c r="C19" s="106"/>
      <c r="D19" s="106"/>
      <c r="F19" s="107"/>
    </row>
    <row r="20" spans="5:6" ht="15">
      <c r="E20" s="116" t="s">
        <v>191</v>
      </c>
      <c r="F20" s="116" t="s">
        <v>192</v>
      </c>
    </row>
    <row r="21" spans="2:6" ht="15">
      <c r="B21" t="s">
        <v>176</v>
      </c>
      <c r="E21" s="60" t="e">
        <f>+G15-C11</f>
        <v>#REF!</v>
      </c>
      <c r="F21" s="60" t="e">
        <f>+H15-D11</f>
        <v>#REF!</v>
      </c>
    </row>
    <row r="22" spans="2:6" ht="15">
      <c r="B22" t="s">
        <v>177</v>
      </c>
      <c r="E22" s="60" t="e">
        <f>+G16-C16</f>
        <v>#REF!</v>
      </c>
      <c r="F22" s="60" t="e">
        <f>+H16-D16</f>
        <v>#REF!</v>
      </c>
    </row>
    <row r="23" spans="4:6" ht="4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3"/>
  <sheetViews>
    <sheetView tabSelected="1" zoomScale="70" zoomScaleNormal="70" zoomScaleSheetLayoutView="70" zoomScalePageLayoutView="0" workbookViewId="0" topLeftCell="A1">
      <pane xSplit="2" ySplit="2" topLeftCell="C3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E43" sqref="E43"/>
    </sheetView>
  </sheetViews>
  <sheetFormatPr defaultColWidth="9.140625" defaultRowHeight="15"/>
  <cols>
    <col min="1" max="1" width="11.140625" style="1" customWidth="1"/>
    <col min="2" max="2" width="123.281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7" t="s">
        <v>456</v>
      </c>
      <c r="B1" s="257"/>
    </row>
    <row r="2" spans="1:2" ht="31.5" customHeight="1">
      <c r="A2" s="8"/>
      <c r="B2" s="9"/>
    </row>
    <row r="3" spans="1:7" ht="47.25">
      <c r="A3" s="21" t="s">
        <v>8</v>
      </c>
      <c r="B3" s="21" t="s">
        <v>7</v>
      </c>
      <c r="C3" s="5" t="s">
        <v>477</v>
      </c>
      <c r="D3" s="5" t="s">
        <v>478</v>
      </c>
      <c r="E3" s="5" t="s">
        <v>479</v>
      </c>
      <c r="F3" s="5" t="s">
        <v>407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462</v>
      </c>
      <c r="C6" s="247">
        <v>1040</v>
      </c>
      <c r="D6" s="224">
        <v>1040</v>
      </c>
      <c r="E6" s="247">
        <v>1040</v>
      </c>
      <c r="F6" s="224">
        <f aca="true" t="shared" si="0" ref="F6:F11">E6-C6</f>
        <v>0</v>
      </c>
      <c r="G6" s="224">
        <f aca="true" t="shared" si="1" ref="G6:G11">E6-D6</f>
        <v>0</v>
      </c>
    </row>
    <row r="7" spans="1:7" ht="30" customHeight="1">
      <c r="A7" s="22" t="s">
        <v>118</v>
      </c>
      <c r="B7" s="69" t="s">
        <v>463</v>
      </c>
      <c r="C7" s="224">
        <v>825</v>
      </c>
      <c r="D7" s="224">
        <v>825</v>
      </c>
      <c r="E7" s="224">
        <v>825</v>
      </c>
      <c r="F7" s="224">
        <f t="shared" si="0"/>
        <v>0</v>
      </c>
      <c r="G7" s="224">
        <f t="shared" si="1"/>
        <v>0</v>
      </c>
    </row>
    <row r="8" spans="1:7" ht="30" customHeight="1">
      <c r="A8" s="22" t="s">
        <v>254</v>
      </c>
      <c r="B8" s="69" t="s">
        <v>464</v>
      </c>
      <c r="C8" s="224">
        <v>0</v>
      </c>
      <c r="D8" s="224">
        <v>824</v>
      </c>
      <c r="E8" s="224">
        <v>0</v>
      </c>
      <c r="F8" s="224">
        <f>E8-C8</f>
        <v>0</v>
      </c>
      <c r="G8" s="224">
        <f t="shared" si="1"/>
        <v>-824</v>
      </c>
    </row>
    <row r="9" spans="1:7" ht="30" customHeight="1">
      <c r="A9" s="22" t="s">
        <v>255</v>
      </c>
      <c r="B9" s="69" t="s">
        <v>465</v>
      </c>
      <c r="C9" s="224">
        <v>0</v>
      </c>
      <c r="D9" s="224">
        <v>0</v>
      </c>
      <c r="E9" s="224">
        <v>0</v>
      </c>
      <c r="F9" s="224">
        <f>E9-C9</f>
        <v>0</v>
      </c>
      <c r="G9" s="224">
        <f t="shared" si="1"/>
        <v>0</v>
      </c>
    </row>
    <row r="10" spans="1:7" ht="30" customHeight="1">
      <c r="A10" s="22" t="s">
        <v>260</v>
      </c>
      <c r="B10" s="69" t="s">
        <v>466</v>
      </c>
      <c r="C10" s="224">
        <v>0</v>
      </c>
      <c r="D10" s="224">
        <v>0</v>
      </c>
      <c r="E10" s="224">
        <v>0</v>
      </c>
      <c r="F10" s="224">
        <f>E10-C10</f>
        <v>0</v>
      </c>
      <c r="G10" s="224">
        <f t="shared" si="1"/>
        <v>0</v>
      </c>
    </row>
    <row r="11" spans="1:7" s="2" customFormat="1" ht="30" customHeight="1">
      <c r="A11" s="137"/>
      <c r="B11" s="23" t="s">
        <v>251</v>
      </c>
      <c r="C11" s="249">
        <f>SUM(C6:C10)</f>
        <v>1865</v>
      </c>
      <c r="D11" s="249">
        <f>SUM(D6:D10)</f>
        <v>2689</v>
      </c>
      <c r="E11" s="249">
        <f>SUM(E6:E10)</f>
        <v>1865</v>
      </c>
      <c r="F11" s="249">
        <f t="shared" si="0"/>
        <v>0</v>
      </c>
      <c r="G11" s="249">
        <f t="shared" si="1"/>
        <v>-824</v>
      </c>
    </row>
    <row r="12" spans="1:7" ht="30" customHeight="1">
      <c r="A12" s="22"/>
      <c r="B12" s="153" t="s">
        <v>457</v>
      </c>
      <c r="C12" s="224"/>
      <c r="D12" s="224"/>
      <c r="E12" s="224"/>
      <c r="F12" s="248"/>
      <c r="G12" s="248"/>
    </row>
    <row r="13" spans="1:7" s="2" customFormat="1" ht="30" customHeight="1">
      <c r="A13" s="137" t="s">
        <v>445</v>
      </c>
      <c r="B13" s="143" t="s">
        <v>67</v>
      </c>
      <c r="C13" s="249">
        <v>0</v>
      </c>
      <c r="D13" s="249">
        <v>1949</v>
      </c>
      <c r="E13" s="249">
        <v>0</v>
      </c>
      <c r="F13" s="249">
        <f>E13-C13</f>
        <v>0</v>
      </c>
      <c r="G13" s="249">
        <f>E13-D13</f>
        <v>-1949</v>
      </c>
    </row>
    <row r="14" spans="1:7" s="2" customFormat="1" ht="30" customHeight="1">
      <c r="A14" s="137" t="s">
        <v>4</v>
      </c>
      <c r="B14" s="143" t="s">
        <v>458</v>
      </c>
      <c r="C14" s="249">
        <f>C13+C11</f>
        <v>1865</v>
      </c>
      <c r="D14" s="249">
        <f>D13+D11</f>
        <v>4638</v>
      </c>
      <c r="E14" s="249">
        <f>E13+E11</f>
        <v>1865</v>
      </c>
      <c r="F14" s="249">
        <f>F13+F11</f>
        <v>0</v>
      </c>
      <c r="G14" s="249">
        <f>G13+G11</f>
        <v>-2773</v>
      </c>
    </row>
    <row r="15" spans="1:7" ht="30" customHeight="1">
      <c r="A15" s="22"/>
      <c r="B15" s="25"/>
      <c r="C15" s="250"/>
      <c r="D15" s="250"/>
      <c r="E15" s="250"/>
      <c r="F15" s="248"/>
      <c r="G15" s="248"/>
    </row>
    <row r="16" spans="1:7" ht="30" customHeight="1">
      <c r="A16" s="22"/>
      <c r="B16" s="25"/>
      <c r="C16" s="250"/>
      <c r="D16" s="250"/>
      <c r="E16" s="250"/>
      <c r="F16" s="248"/>
      <c r="G16" s="248"/>
    </row>
    <row r="17" spans="1:7" ht="30" customHeight="1">
      <c r="A17" s="22"/>
      <c r="B17" s="23" t="s">
        <v>469</v>
      </c>
      <c r="C17" s="250"/>
      <c r="D17" s="250"/>
      <c r="E17" s="250"/>
      <c r="F17" s="248"/>
      <c r="G17" s="248"/>
    </row>
    <row r="18" spans="1:7" s="2" customFormat="1" ht="30" customHeight="1">
      <c r="A18" s="22" t="s">
        <v>78</v>
      </c>
      <c r="B18" s="69" t="s">
        <v>459</v>
      </c>
      <c r="C18" s="224">
        <v>0</v>
      </c>
      <c r="D18" s="224">
        <v>0</v>
      </c>
      <c r="E18" s="224">
        <v>0</v>
      </c>
      <c r="F18" s="224">
        <f>E18-C18</f>
        <v>0</v>
      </c>
      <c r="G18" s="224">
        <f>E18-D18</f>
        <v>0</v>
      </c>
    </row>
    <row r="19" spans="1:7" ht="30" customHeight="1">
      <c r="A19" s="22"/>
      <c r="B19" s="23" t="s">
        <v>252</v>
      </c>
      <c r="C19" s="249">
        <f>SUM(C18:C18)</f>
        <v>0</v>
      </c>
      <c r="D19" s="249">
        <f>SUM(D18:D18)</f>
        <v>0</v>
      </c>
      <c r="E19" s="249">
        <f>SUM(E18:E18)</f>
        <v>0</v>
      </c>
      <c r="F19" s="224">
        <f>E19-C19</f>
        <v>0</v>
      </c>
      <c r="G19" s="224">
        <f>E19-D19</f>
        <v>0</v>
      </c>
    </row>
    <row r="20" spans="1:7" ht="30" customHeight="1">
      <c r="A20" s="22"/>
      <c r="B20" s="153"/>
      <c r="C20" s="249"/>
      <c r="D20" s="249"/>
      <c r="E20" s="249"/>
      <c r="F20" s="224"/>
      <c r="G20" s="224"/>
    </row>
    <row r="21" spans="1:7" ht="30" customHeight="1">
      <c r="A21" s="22"/>
      <c r="B21" s="153" t="s">
        <v>470</v>
      </c>
      <c r="C21" s="249"/>
      <c r="D21" s="249"/>
      <c r="E21" s="249"/>
      <c r="F21" s="224"/>
      <c r="G21" s="224"/>
    </row>
    <row r="22" spans="1:7" ht="30" customHeight="1">
      <c r="A22" s="137" t="s">
        <v>471</v>
      </c>
      <c r="B22" s="143" t="s">
        <v>460</v>
      </c>
      <c r="C22" s="249">
        <v>0</v>
      </c>
      <c r="D22" s="249">
        <v>0</v>
      </c>
      <c r="E22" s="249">
        <v>0</v>
      </c>
      <c r="F22" s="249">
        <f>E22-C22</f>
        <v>0</v>
      </c>
      <c r="G22" s="249">
        <f>E22-D22</f>
        <v>0</v>
      </c>
    </row>
    <row r="23" spans="1:7" ht="30" customHeight="1">
      <c r="A23" s="137"/>
      <c r="B23" s="153"/>
      <c r="C23" s="249"/>
      <c r="D23" s="249"/>
      <c r="E23" s="249"/>
      <c r="F23" s="224"/>
      <c r="G23" s="224"/>
    </row>
    <row r="24" spans="1:7" ht="30" customHeight="1">
      <c r="A24" s="137" t="s">
        <v>5</v>
      </c>
      <c r="B24" s="143" t="s">
        <v>472</v>
      </c>
      <c r="C24" s="249">
        <f>C19+C22</f>
        <v>0</v>
      </c>
      <c r="D24" s="249">
        <f>D19+D22</f>
        <v>0</v>
      </c>
      <c r="E24" s="249">
        <f>E19+E22</f>
        <v>0</v>
      </c>
      <c r="F24" s="249">
        <f>F19+F22</f>
        <v>0</v>
      </c>
      <c r="G24" s="249">
        <f>G19+G22</f>
        <v>0</v>
      </c>
    </row>
    <row r="25" spans="1:7" ht="30" customHeight="1">
      <c r="A25" s="137"/>
      <c r="B25" s="143"/>
      <c r="C25" s="249"/>
      <c r="D25" s="249"/>
      <c r="E25" s="249"/>
      <c r="F25" s="224"/>
      <c r="G25" s="224"/>
    </row>
    <row r="26" spans="1:7" ht="30" customHeight="1">
      <c r="A26" s="22"/>
      <c r="B26" s="153" t="s">
        <v>253</v>
      </c>
      <c r="C26" s="249">
        <f>C24+C14</f>
        <v>1865</v>
      </c>
      <c r="D26" s="249">
        <f>D24+D14</f>
        <v>4638</v>
      </c>
      <c r="E26" s="249">
        <f>E24+E14</f>
        <v>1865</v>
      </c>
      <c r="F26" s="249">
        <f>E26-C26</f>
        <v>0</v>
      </c>
      <c r="G26" s="249">
        <f>E26-D26</f>
        <v>-2773</v>
      </c>
    </row>
    <row r="27" spans="1:7" ht="30" customHeight="1">
      <c r="A27" s="22"/>
      <c r="B27" s="22"/>
      <c r="C27" s="251"/>
      <c r="D27" s="251"/>
      <c r="E27" s="251"/>
      <c r="F27" s="248"/>
      <c r="G27" s="248"/>
    </row>
    <row r="28" spans="1:7" ht="30" customHeight="1">
      <c r="A28" s="22"/>
      <c r="B28" s="22"/>
      <c r="C28" s="252"/>
      <c r="D28" s="252"/>
      <c r="E28" s="252"/>
      <c r="F28" s="4"/>
      <c r="G28" s="4"/>
    </row>
    <row r="29" spans="1:7" ht="30" customHeight="1">
      <c r="A29" s="22"/>
      <c r="B29" s="23" t="s">
        <v>9</v>
      </c>
      <c r="C29" s="252"/>
      <c r="D29" s="252"/>
      <c r="E29" s="252"/>
      <c r="F29" s="4"/>
      <c r="G29" s="4"/>
    </row>
    <row r="30" spans="1:7" ht="30" customHeight="1">
      <c r="A30" s="22"/>
      <c r="B30" s="23" t="s">
        <v>256</v>
      </c>
      <c r="C30" s="252"/>
      <c r="D30" s="252"/>
      <c r="E30" s="252"/>
      <c r="F30" s="4"/>
      <c r="G30" s="4"/>
    </row>
    <row r="31" spans="1:7" s="2" customFormat="1" ht="45.75" customHeight="1">
      <c r="A31" s="22" t="s">
        <v>117</v>
      </c>
      <c r="B31" s="148" t="s">
        <v>461</v>
      </c>
      <c r="C31" s="224">
        <v>1865</v>
      </c>
      <c r="D31" s="224">
        <v>2891</v>
      </c>
      <c r="E31" s="224">
        <v>1840</v>
      </c>
      <c r="F31" s="224">
        <f>E31-C31</f>
        <v>-25</v>
      </c>
      <c r="G31" s="224">
        <f>E31-D31</f>
        <v>-1051</v>
      </c>
    </row>
    <row r="32" spans="1:7" s="2" customFormat="1" ht="30" customHeight="1">
      <c r="A32" s="22"/>
      <c r="B32" s="23" t="s">
        <v>257</v>
      </c>
      <c r="C32" s="249">
        <f>SUM(C31:C31)</f>
        <v>1865</v>
      </c>
      <c r="D32" s="249">
        <f>SUM(D31:D31)</f>
        <v>2891</v>
      </c>
      <c r="E32" s="249">
        <f>SUM(E31:E31)</f>
        <v>1840</v>
      </c>
      <c r="F32" s="249">
        <f>E32-C32</f>
        <v>-25</v>
      </c>
      <c r="G32" s="249">
        <f>E32-D32</f>
        <v>-1051</v>
      </c>
    </row>
    <row r="33" spans="1:7" s="2" customFormat="1" ht="30" customHeight="1">
      <c r="A33" s="137"/>
      <c r="B33" s="153" t="s">
        <v>480</v>
      </c>
      <c r="C33" s="249"/>
      <c r="D33" s="249"/>
      <c r="E33" s="249"/>
      <c r="F33" s="249"/>
      <c r="G33" s="249"/>
    </row>
    <row r="34" spans="1:7" ht="30" customHeight="1">
      <c r="A34" s="22" t="s">
        <v>481</v>
      </c>
      <c r="B34" s="22" t="s">
        <v>474</v>
      </c>
      <c r="C34" s="224">
        <v>0</v>
      </c>
      <c r="D34" s="224">
        <v>25</v>
      </c>
      <c r="E34" s="224">
        <v>25</v>
      </c>
      <c r="F34" s="249">
        <v>0</v>
      </c>
      <c r="G34" s="249">
        <f>E34-D34</f>
        <v>0</v>
      </c>
    </row>
    <row r="35" spans="1:7" s="2" customFormat="1" ht="30" customHeight="1">
      <c r="A35" s="137" t="s">
        <v>4</v>
      </c>
      <c r="B35" s="137" t="s">
        <v>482</v>
      </c>
      <c r="C35" s="249">
        <f>SUM(C34)</f>
        <v>0</v>
      </c>
      <c r="D35" s="249">
        <f>SUM(D34)</f>
        <v>25</v>
      </c>
      <c r="E35" s="249">
        <f>SUM(E34)</f>
        <v>25</v>
      </c>
      <c r="F35" s="249">
        <f>SUM(F34)</f>
        <v>0</v>
      </c>
      <c r="G35" s="249">
        <f>E35-D35</f>
        <v>0</v>
      </c>
    </row>
    <row r="36" spans="1:7" s="2" customFormat="1" ht="30" customHeight="1">
      <c r="A36" s="137" t="s">
        <v>4</v>
      </c>
      <c r="B36" s="137" t="s">
        <v>258</v>
      </c>
      <c r="C36" s="249">
        <f>C32</f>
        <v>1865</v>
      </c>
      <c r="D36" s="249">
        <f>D32+D35</f>
        <v>2916</v>
      </c>
      <c r="E36" s="249">
        <f>E32+E35</f>
        <v>1865</v>
      </c>
      <c r="F36" s="249">
        <f>E36-C36</f>
        <v>0</v>
      </c>
      <c r="G36" s="249">
        <f>E36-D36</f>
        <v>-1051</v>
      </c>
    </row>
    <row r="37" spans="1:7" s="2" customFormat="1" ht="30" customHeight="1">
      <c r="A37" s="137"/>
      <c r="B37" s="137"/>
      <c r="C37" s="249"/>
      <c r="D37" s="249"/>
      <c r="E37" s="249"/>
      <c r="F37" s="249"/>
      <c r="G37" s="249"/>
    </row>
    <row r="38" spans="1:7" s="2" customFormat="1" ht="30" customHeight="1">
      <c r="A38" s="22"/>
      <c r="B38" s="22"/>
      <c r="C38" s="252"/>
      <c r="D38" s="252"/>
      <c r="E38" s="252"/>
      <c r="F38" s="167"/>
      <c r="G38" s="167"/>
    </row>
    <row r="39" spans="1:7" s="2" customFormat="1" ht="30" customHeight="1">
      <c r="A39" s="22"/>
      <c r="B39" s="23" t="s">
        <v>483</v>
      </c>
      <c r="C39" s="252"/>
      <c r="D39" s="252"/>
      <c r="E39" s="252"/>
      <c r="F39" s="167"/>
      <c r="G39" s="167"/>
    </row>
    <row r="40" spans="1:7" s="2" customFormat="1" ht="30" customHeight="1">
      <c r="A40" s="22" t="s">
        <v>78</v>
      </c>
      <c r="B40" s="22" t="s">
        <v>467</v>
      </c>
      <c r="C40" s="224">
        <v>0</v>
      </c>
      <c r="D40" s="224">
        <v>1722</v>
      </c>
      <c r="E40" s="224">
        <v>0</v>
      </c>
      <c r="F40" s="224">
        <f>E40-C40</f>
        <v>0</v>
      </c>
      <c r="G40" s="224">
        <f>E40-D40</f>
        <v>-1722</v>
      </c>
    </row>
    <row r="41" spans="1:7" s="2" customFormat="1" ht="30" customHeight="1">
      <c r="A41" s="137"/>
      <c r="B41" s="137" t="s">
        <v>475</v>
      </c>
      <c r="C41" s="249">
        <f>SUM(C40:C40)</f>
        <v>0</v>
      </c>
      <c r="D41" s="249">
        <f>SUM(D40:D40)</f>
        <v>1722</v>
      </c>
      <c r="E41" s="249">
        <f>SUM(E40:E40)</f>
        <v>0</v>
      </c>
      <c r="F41" s="249">
        <f>E41-C41</f>
        <v>0</v>
      </c>
      <c r="G41" s="249">
        <f>E41-D41</f>
        <v>-1722</v>
      </c>
    </row>
    <row r="42" spans="1:7" s="2" customFormat="1" ht="30" customHeight="1">
      <c r="A42" s="22"/>
      <c r="B42" s="22"/>
      <c r="C42" s="224"/>
      <c r="D42" s="224"/>
      <c r="E42" s="224"/>
      <c r="F42" s="246"/>
      <c r="G42" s="246"/>
    </row>
    <row r="43" spans="1:7" s="2" customFormat="1" ht="47.25" customHeight="1">
      <c r="A43" s="137" t="s">
        <v>5</v>
      </c>
      <c r="B43" s="137" t="s">
        <v>468</v>
      </c>
      <c r="C43" s="249">
        <f>C41</f>
        <v>0</v>
      </c>
      <c r="D43" s="249">
        <f>D41</f>
        <v>1722</v>
      </c>
      <c r="E43" s="249">
        <f>E41</f>
        <v>0</v>
      </c>
      <c r="F43" s="249">
        <f>F41</f>
        <v>0</v>
      </c>
      <c r="G43" s="249">
        <f>G41</f>
        <v>-1722</v>
      </c>
    </row>
    <row r="44" spans="1:7" s="2" customFormat="1" ht="30" customHeight="1">
      <c r="A44" s="22"/>
      <c r="B44" s="153" t="s">
        <v>476</v>
      </c>
      <c r="C44" s="249">
        <f>C36+C43+C35</f>
        <v>1865</v>
      </c>
      <c r="D44" s="249">
        <f>D36+D43</f>
        <v>4638</v>
      </c>
      <c r="E44" s="249">
        <f>E36+E43</f>
        <v>1865</v>
      </c>
      <c r="F44" s="249">
        <f>E44-C44</f>
        <v>0</v>
      </c>
      <c r="G44" s="249">
        <f>E44-D44</f>
        <v>-2773</v>
      </c>
    </row>
    <row r="45" spans="1:7" s="2" customFormat="1" ht="30" customHeight="1">
      <c r="A45" s="22"/>
      <c r="B45" s="69"/>
      <c r="C45" s="32"/>
      <c r="D45" s="253"/>
      <c r="E45" s="253"/>
      <c r="F45" s="167"/>
      <c r="G45" s="167"/>
    </row>
    <row r="46" spans="1:7" s="2" customFormat="1" ht="30" customHeight="1">
      <c r="A46" s="22"/>
      <c r="B46" s="69" t="s">
        <v>248</v>
      </c>
      <c r="C46" s="245">
        <f>+C14-C36</f>
        <v>0</v>
      </c>
      <c r="D46" s="245">
        <f>+D14-D36</f>
        <v>1722</v>
      </c>
      <c r="E46" s="245">
        <f>+E14-E36</f>
        <v>0</v>
      </c>
      <c r="F46" s="245"/>
      <c r="G46" s="245"/>
    </row>
    <row r="47" spans="1:7" s="2" customFormat="1" ht="9.75" customHeight="1">
      <c r="A47" s="22"/>
      <c r="B47" s="69"/>
      <c r="C47" s="245"/>
      <c r="D47" s="245"/>
      <c r="E47" s="245"/>
      <c r="F47" s="245"/>
      <c r="G47" s="245"/>
    </row>
    <row r="48" spans="1:7" s="2" customFormat="1" ht="30" customHeight="1">
      <c r="A48" s="22"/>
      <c r="B48" s="69" t="s">
        <v>259</v>
      </c>
      <c r="C48" s="245">
        <f>+C24-C43</f>
        <v>0</v>
      </c>
      <c r="D48" s="245">
        <f>+D24-D43</f>
        <v>-1722</v>
      </c>
      <c r="E48" s="245">
        <f>+E24-E43</f>
        <v>0</v>
      </c>
      <c r="F48" s="245"/>
      <c r="G48" s="245"/>
    </row>
    <row r="49" spans="1:7" ht="26.25" customHeight="1">
      <c r="A49" s="4"/>
      <c r="B49" s="4" t="s">
        <v>473</v>
      </c>
      <c r="C49" s="4">
        <f>SUM(C46:C48)</f>
        <v>0</v>
      </c>
      <c r="D49" s="4">
        <f>SUM(D46:D48)</f>
        <v>0</v>
      </c>
      <c r="E49" s="4">
        <f>SUM(E46:E48)</f>
        <v>0</v>
      </c>
      <c r="F49" s="4"/>
      <c r="G49" s="4"/>
    </row>
    <row r="53" ht="18.75">
      <c r="B53" s="68"/>
    </row>
    <row r="54" ht="18.75">
      <c r="B54" s="68"/>
    </row>
    <row r="55" ht="18.75">
      <c r="B55" s="68"/>
    </row>
    <row r="56" ht="18.75">
      <c r="B56" s="68"/>
    </row>
    <row r="57" ht="18.75">
      <c r="B57" s="97"/>
    </row>
    <row r="58" ht="18.75">
      <c r="B58" s="68"/>
    </row>
    <row r="59" ht="18.75">
      <c r="B59" s="68"/>
    </row>
    <row r="60" ht="18.75">
      <c r="B60" s="68"/>
    </row>
    <row r="61" ht="18.75">
      <c r="B61" s="68"/>
    </row>
    <row r="62" ht="18.75">
      <c r="B62" s="68"/>
    </row>
    <row r="63" ht="18.75">
      <c r="B63" s="97"/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landscape" paperSize="9" scale="59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2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.75">
      <c r="A1" s="77"/>
      <c r="B1" s="77"/>
      <c r="C1" s="77"/>
      <c r="D1" s="77"/>
    </row>
    <row r="2" spans="1:2" ht="15.75">
      <c r="A2" s="74"/>
      <c r="B2" s="79" t="s">
        <v>137</v>
      </c>
    </row>
    <row r="3" spans="1:4" ht="15.75">
      <c r="A3" s="75"/>
      <c r="B3" s="75"/>
      <c r="C3" s="75"/>
      <c r="D3" s="75"/>
    </row>
    <row r="4" spans="1:6" ht="15.7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1.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.75">
      <c r="A8" s="74"/>
    </row>
    <row r="9" ht="15.75">
      <c r="A9" s="74"/>
    </row>
    <row r="10" ht="15.75">
      <c r="A10" s="74"/>
    </row>
    <row r="11" ht="15.75">
      <c r="A11" s="74"/>
    </row>
    <row r="13" spans="2:5" ht="15.75">
      <c r="B13" s="275"/>
      <c r="C13" s="275"/>
      <c r="D13" s="275"/>
      <c r="E13" s="275"/>
    </row>
    <row r="14" ht="15.75">
      <c r="A14" s="80"/>
    </row>
    <row r="15" spans="1:6" ht="15.7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.75">
      <c r="A16" s="81"/>
      <c r="B16" s="91" t="s">
        <v>142</v>
      </c>
      <c r="C16" s="94"/>
      <c r="D16" s="94"/>
      <c r="E16" s="94"/>
      <c r="F16" s="94"/>
    </row>
    <row r="17" spans="1:6" ht="15.7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.7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.7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.7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.7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.7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1.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1.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.75">
      <c r="A25" s="83"/>
    </row>
    <row r="26" ht="15.75">
      <c r="A26" s="80"/>
    </row>
    <row r="27" ht="15.75">
      <c r="A27" s="80"/>
    </row>
    <row r="28" ht="15.75">
      <c r="A28" s="80"/>
    </row>
    <row r="29" ht="15.75">
      <c r="A29" s="80"/>
    </row>
    <row r="30" ht="15.75">
      <c r="A30" s="84"/>
    </row>
    <row r="31" ht="15.75">
      <c r="A31" s="80"/>
    </row>
    <row r="32" ht="15.75">
      <c r="A32" s="80"/>
    </row>
    <row r="33" ht="15.75">
      <c r="A33" s="80"/>
    </row>
    <row r="34" ht="15.75">
      <c r="A34" s="80"/>
    </row>
    <row r="35" ht="15.75">
      <c r="A35" s="80"/>
    </row>
    <row r="36" ht="15.75">
      <c r="A36" s="84"/>
    </row>
    <row r="37" ht="15.75">
      <c r="A37" s="84"/>
    </row>
    <row r="38" ht="15.75">
      <c r="A38" s="83"/>
    </row>
    <row r="39" ht="15.75">
      <c r="A39" s="80"/>
    </row>
    <row r="40" ht="15.75">
      <c r="A40" s="84"/>
    </row>
    <row r="41" ht="15.75">
      <c r="A41" s="82"/>
    </row>
    <row r="42" ht="15.75">
      <c r="A42" s="83"/>
    </row>
    <row r="43" ht="15.75">
      <c r="A43" s="83"/>
    </row>
    <row r="44" ht="15.75">
      <c r="A44" s="80"/>
    </row>
    <row r="45" ht="15.75">
      <c r="A45" s="80"/>
    </row>
    <row r="46" ht="15.75">
      <c r="A46" s="80"/>
    </row>
    <row r="47" ht="15.75">
      <c r="A47" s="80"/>
    </row>
    <row r="48" ht="15.75">
      <c r="A48" s="84"/>
    </row>
    <row r="49" ht="15.75">
      <c r="A49" s="80"/>
    </row>
    <row r="50" ht="15.75">
      <c r="A50" s="80"/>
    </row>
    <row r="51" ht="15.75">
      <c r="A51" s="80"/>
    </row>
    <row r="52" ht="15.75">
      <c r="A52" s="80"/>
    </row>
    <row r="53" ht="15.75">
      <c r="A53" s="80"/>
    </row>
    <row r="54" ht="15.75">
      <c r="A54" s="84"/>
    </row>
    <row r="55" ht="15.75">
      <c r="A55" s="84"/>
    </row>
    <row r="56" ht="15.75">
      <c r="A56" s="83"/>
    </row>
    <row r="57" ht="15.75">
      <c r="A57" s="80"/>
    </row>
    <row r="58" ht="15.75">
      <c r="A58" s="81"/>
    </row>
    <row r="59" ht="15.75">
      <c r="A59" s="85"/>
    </row>
    <row r="60" ht="15.7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.75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.75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.75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.75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.75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.75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.75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.75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.75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.75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.75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.75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5">
      <c r="C4" s="260" t="s">
        <v>154</v>
      </c>
      <c r="D4" s="260"/>
      <c r="E4" s="260"/>
      <c r="F4" s="260"/>
    </row>
    <row r="5" spans="3:6" ht="15">
      <c r="C5" s="99"/>
      <c r="D5" s="99"/>
      <c r="E5" s="99"/>
      <c r="F5" s="99"/>
    </row>
    <row r="6" spans="3:10" ht="1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5">
      <c r="C7" s="103">
        <v>42019</v>
      </c>
      <c r="D7" s="101">
        <v>8046001</v>
      </c>
      <c r="E7" s="100"/>
      <c r="F7" s="101"/>
    </row>
    <row r="8" spans="3:10" ht="1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5">
      <c r="C15" s="100"/>
      <c r="D15" s="101"/>
      <c r="E15" s="103">
        <v>42338</v>
      </c>
      <c r="F15" s="101">
        <v>370005560</v>
      </c>
    </row>
    <row r="16" spans="4:6" ht="15">
      <c r="D16" s="60">
        <f>SUM(D7:D15)</f>
        <v>406772044</v>
      </c>
      <c r="E16" s="60"/>
      <c r="F16" s="60">
        <f>SUM(F7:F15)</f>
        <v>406772044</v>
      </c>
    </row>
    <row r="17" spans="4:6" ht="15">
      <c r="D17" s="60"/>
      <c r="F17" s="60"/>
    </row>
    <row r="18" spans="4:6" ht="15">
      <c r="D18" s="60"/>
      <c r="F18" s="60"/>
    </row>
    <row r="19" spans="4:9" ht="15">
      <c r="D19" s="60"/>
      <c r="F19" s="60"/>
      <c r="I19" s="60">
        <f>SUM(I14,J14)</f>
        <v>5963275.369325</v>
      </c>
    </row>
    <row r="20" spans="4:6" ht="1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5">
      <c r="D15" t="s">
        <v>108</v>
      </c>
      <c r="F15" s="65">
        <v>2700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5">
      <c r="H19" t="s">
        <v>101</v>
      </c>
      <c r="I19" s="60">
        <v>658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3197</v>
      </c>
    </row>
    <row r="24" spans="8:9" ht="15">
      <c r="H24" t="s">
        <v>110</v>
      </c>
      <c r="I24" s="60">
        <f>+F17-I23</f>
        <v>-32</v>
      </c>
    </row>
    <row r="25" spans="4:8" ht="15">
      <c r="D25" t="s">
        <v>99</v>
      </c>
      <c r="H25" s="66" t="s">
        <v>113</v>
      </c>
    </row>
    <row r="26" spans="4:8" ht="15">
      <c r="D26" t="s">
        <v>100</v>
      </c>
      <c r="F26" s="60">
        <v>7358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9" ht="15">
      <c r="D32" t="s">
        <v>112</v>
      </c>
      <c r="F32" s="60">
        <f>+B3-B5-F31</f>
        <v>1466</v>
      </c>
      <c r="I32" s="60"/>
    </row>
    <row r="33" spans="4:6" ht="15">
      <c r="D33" t="s">
        <v>90</v>
      </c>
      <c r="F33" s="60">
        <f>SUM(F26:F32)</f>
        <v>163209</v>
      </c>
    </row>
    <row r="34" spans="4:6" ht="15">
      <c r="D34" t="s">
        <v>116</v>
      </c>
      <c r="F34" s="60">
        <f>+F33-F18</f>
        <v>32</v>
      </c>
    </row>
    <row r="35" ht="1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49</v>
      </c>
    </row>
    <row r="25" spans="4:8" ht="15">
      <c r="D25" t="s">
        <v>99</v>
      </c>
      <c r="H25" s="66" t="s">
        <v>113</v>
      </c>
    </row>
    <row r="26" spans="4:9" ht="15">
      <c r="D26" t="s">
        <v>124</v>
      </c>
      <c r="F26" s="60">
        <v>7277</v>
      </c>
      <c r="H26" t="s">
        <v>125</v>
      </c>
      <c r="I26" t="s">
        <v>126</v>
      </c>
    </row>
    <row r="27" spans="4:9" ht="15">
      <c r="D27" t="s">
        <v>101</v>
      </c>
      <c r="F27" s="60">
        <v>658</v>
      </c>
      <c r="H27" t="s">
        <v>127</v>
      </c>
      <c r="I27" s="67" t="s">
        <v>128</v>
      </c>
    </row>
    <row r="28" spans="4:9" ht="15">
      <c r="D28" t="s">
        <v>102</v>
      </c>
      <c r="F28" s="60">
        <v>127</v>
      </c>
      <c r="I28" s="60" t="s">
        <v>129</v>
      </c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-49</v>
      </c>
    </row>
    <row r="35" ht="15">
      <c r="F35" s="60"/>
    </row>
    <row r="38" ht="15">
      <c r="D38" t="s">
        <v>130</v>
      </c>
    </row>
    <row r="39" ht="15">
      <c r="D39" t="s">
        <v>99</v>
      </c>
    </row>
    <row r="40" spans="4:6" ht="15">
      <c r="D40" t="s">
        <v>124</v>
      </c>
      <c r="F40" s="60">
        <v>7326</v>
      </c>
    </row>
    <row r="41" spans="4:6" ht="15">
      <c r="D41" t="s">
        <v>101</v>
      </c>
      <c r="F41" s="60">
        <v>658</v>
      </c>
    </row>
    <row r="42" spans="4:6" ht="15">
      <c r="D42" t="s">
        <v>102</v>
      </c>
      <c r="F42" s="60">
        <v>127</v>
      </c>
    </row>
    <row r="43" spans="4:6" ht="15">
      <c r="D43" t="s">
        <v>115</v>
      </c>
      <c r="F43" s="60">
        <v>150000</v>
      </c>
    </row>
    <row r="44" spans="4:6" ht="15">
      <c r="D44" t="s">
        <v>120</v>
      </c>
      <c r="F44" s="60">
        <v>900</v>
      </c>
    </row>
    <row r="45" spans="4:6" ht="15">
      <c r="D45" t="s">
        <v>122</v>
      </c>
      <c r="F45" s="60">
        <v>2700</v>
      </c>
    </row>
    <row r="46" spans="4:6" ht="15">
      <c r="D46" t="s">
        <v>112</v>
      </c>
      <c r="F46" s="60">
        <f>+B3-B5-F31</f>
        <v>1466</v>
      </c>
    </row>
    <row r="47" spans="4:6" ht="15">
      <c r="D47" t="s">
        <v>90</v>
      </c>
      <c r="F47" s="60">
        <f>SUM(F40:F46)</f>
        <v>163177</v>
      </c>
    </row>
    <row r="48" spans="4:6" ht="15">
      <c r="D48" t="s">
        <v>116</v>
      </c>
      <c r="F48" s="60">
        <f>+F47-F18</f>
        <v>0</v>
      </c>
    </row>
    <row r="50" ht="15">
      <c r="D50" t="s">
        <v>94</v>
      </c>
    </row>
    <row r="51" spans="4:6" ht="15">
      <c r="D51" t="s">
        <v>95</v>
      </c>
      <c r="F51" s="60">
        <v>5040</v>
      </c>
    </row>
    <row r="52" spans="4:6" ht="15">
      <c r="D52" t="s">
        <v>96</v>
      </c>
      <c r="F52" s="60">
        <v>1373</v>
      </c>
    </row>
    <row r="53" spans="4:6" ht="15">
      <c r="D53" t="s">
        <v>97</v>
      </c>
      <c r="F53" s="60">
        <v>899</v>
      </c>
    </row>
    <row r="54" spans="6:9" ht="1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5">
      <c r="D55" t="s">
        <v>108</v>
      </c>
      <c r="F55" s="65">
        <v>2700</v>
      </c>
    </row>
    <row r="56" spans="4:6" ht="15">
      <c r="D56" t="s">
        <v>114</v>
      </c>
      <c r="F56" s="65">
        <v>150000</v>
      </c>
    </row>
    <row r="57" spans="4:8" ht="15">
      <c r="D57" t="s">
        <v>98</v>
      </c>
      <c r="F57" s="60">
        <v>3165</v>
      </c>
      <c r="G57" s="64" t="s">
        <v>106</v>
      </c>
      <c r="H57" t="s">
        <v>105</v>
      </c>
    </row>
    <row r="58" spans="4:9" ht="1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5">
      <c r="H59" t="s">
        <v>101</v>
      </c>
      <c r="I59" s="60">
        <v>658</v>
      </c>
    </row>
    <row r="60" spans="8:9" ht="15">
      <c r="H60" t="s">
        <v>102</v>
      </c>
      <c r="I60" s="60">
        <v>127</v>
      </c>
    </row>
    <row r="61" spans="8:9" ht="15">
      <c r="H61" t="s">
        <v>109</v>
      </c>
      <c r="I61" s="60">
        <f>+B3-I5-F45</f>
        <v>1466</v>
      </c>
    </row>
    <row r="62" spans="8:9" ht="15">
      <c r="H62" t="s">
        <v>120</v>
      </c>
      <c r="I62" s="60">
        <v>900</v>
      </c>
    </row>
    <row r="63" spans="8:9" ht="15">
      <c r="H63" t="s">
        <v>90</v>
      </c>
      <c r="I63" s="60">
        <f>SUM(I58:I62)</f>
        <v>3165</v>
      </c>
    </row>
    <row r="64" spans="8:9" ht="1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3:8" ht="1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0</v>
      </c>
    </row>
    <row r="25" spans="4:8" ht="15">
      <c r="D25" t="s">
        <v>99</v>
      </c>
      <c r="H25" s="66" t="s">
        <v>113</v>
      </c>
    </row>
    <row r="26" spans="4:8" ht="15">
      <c r="D26" t="s">
        <v>124</v>
      </c>
      <c r="F26" s="60">
        <v>7277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0</v>
      </c>
    </row>
    <row r="35" ht="15">
      <c r="F35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7" ht="15">
      <c r="F47" s="60"/>
    </row>
    <row r="48" ht="15">
      <c r="F48" s="60"/>
    </row>
    <row r="51" ht="15">
      <c r="F51" s="60"/>
    </row>
    <row r="52" ht="15">
      <c r="F52" s="60"/>
    </row>
    <row r="53" ht="15">
      <c r="F53" s="60"/>
    </row>
    <row r="54" spans="6:9" ht="15">
      <c r="F54" s="63"/>
      <c r="G54" s="64"/>
      <c r="I54" s="60"/>
    </row>
    <row r="55" ht="15">
      <c r="F55" s="65"/>
    </row>
    <row r="56" ht="15">
      <c r="F56" s="65"/>
    </row>
    <row r="57" spans="6:7" ht="15">
      <c r="F57" s="60"/>
      <c r="G57" s="64"/>
    </row>
    <row r="58" spans="6:9" ht="15">
      <c r="F58" s="60"/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  <row r="63" ht="15">
      <c r="I63" s="60"/>
    </row>
    <row r="64" ht="1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772</v>
      </c>
    </row>
    <row r="14" spans="6:9" ht="1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5">
      <c r="H19" t="s">
        <v>101</v>
      </c>
      <c r="I19" s="60">
        <v>658</v>
      </c>
    </row>
    <row r="20" spans="8:9" ht="15">
      <c r="H20" t="s">
        <v>109</v>
      </c>
      <c r="I20" s="60">
        <f>+B3-I5-F29</f>
        <v>1466</v>
      </c>
    </row>
    <row r="21" spans="8:9" ht="15">
      <c r="H21" t="s">
        <v>120</v>
      </c>
      <c r="I21" s="60">
        <v>900</v>
      </c>
    </row>
    <row r="22" spans="8:9" ht="15">
      <c r="H22" t="s">
        <v>90</v>
      </c>
      <c r="I22" s="60">
        <f>SUM(I18:I21)</f>
        <v>3116</v>
      </c>
    </row>
    <row r="23" spans="8:9" ht="15">
      <c r="H23" t="s">
        <v>110</v>
      </c>
      <c r="I23" s="60">
        <f>+F17-I22</f>
        <v>0</v>
      </c>
    </row>
    <row r="24" spans="4:8" ht="15">
      <c r="D24" t="s">
        <v>99</v>
      </c>
      <c r="H24" s="66" t="s">
        <v>113</v>
      </c>
    </row>
    <row r="25" spans="4:8" ht="15">
      <c r="D25" t="s">
        <v>124</v>
      </c>
      <c r="F25" s="60">
        <v>7277</v>
      </c>
      <c r="H25" t="s">
        <v>121</v>
      </c>
    </row>
    <row r="26" spans="4:9" ht="15">
      <c r="D26" t="s">
        <v>101</v>
      </c>
      <c r="F26" s="60">
        <v>658</v>
      </c>
      <c r="I26" s="67"/>
    </row>
    <row r="27" spans="4:9" ht="15">
      <c r="D27" t="s">
        <v>115</v>
      </c>
      <c r="F27" s="60">
        <v>150000</v>
      </c>
      <c r="I27" s="60"/>
    </row>
    <row r="28" spans="4:6" ht="15">
      <c r="D28" t="s">
        <v>120</v>
      </c>
      <c r="F28" s="60">
        <v>900</v>
      </c>
    </row>
    <row r="29" spans="4:6" ht="15">
      <c r="D29" t="s">
        <v>122</v>
      </c>
      <c r="F29" s="60">
        <v>2700</v>
      </c>
    </row>
    <row r="30" spans="4:6" ht="15">
      <c r="D30" t="s">
        <v>112</v>
      </c>
      <c r="F30" s="60">
        <f>+B3-B5-F29</f>
        <v>1466</v>
      </c>
    </row>
    <row r="31" spans="4:6" ht="15">
      <c r="D31" t="s">
        <v>90</v>
      </c>
      <c r="F31" s="60">
        <f>SUM(F25:F30)</f>
        <v>163001</v>
      </c>
    </row>
    <row r="32" spans="4:6" ht="15">
      <c r="D32" t="s">
        <v>116</v>
      </c>
      <c r="F32" s="60">
        <f>+F31-F18</f>
        <v>0</v>
      </c>
    </row>
    <row r="33" ht="15">
      <c r="F33" s="60"/>
    </row>
    <row r="38" ht="15">
      <c r="F38" s="60"/>
    </row>
    <row r="39" ht="15">
      <c r="F39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9" ht="15">
      <c r="F49" s="60"/>
    </row>
    <row r="50" ht="15">
      <c r="F50" s="60"/>
    </row>
    <row r="51" ht="15">
      <c r="F51" s="60"/>
    </row>
    <row r="52" spans="6:9" ht="15">
      <c r="F52" s="63"/>
      <c r="G52" s="64"/>
      <c r="I52" s="60"/>
    </row>
    <row r="53" ht="15">
      <c r="F53" s="65"/>
    </row>
    <row r="54" ht="15">
      <c r="F54" s="65"/>
    </row>
    <row r="55" spans="6:7" ht="15">
      <c r="F55" s="60"/>
      <c r="G55" s="64"/>
    </row>
    <row r="56" spans="6:9" ht="15">
      <c r="F56" s="60"/>
      <c r="I56" s="60"/>
    </row>
    <row r="57" ht="15">
      <c r="I57" s="60"/>
    </row>
    <row r="58" ht="15"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58" t="s">
        <v>182</v>
      </c>
      <c r="B1" s="258"/>
    </row>
    <row r="2" spans="1:2" ht="31.5" customHeight="1">
      <c r="A2" s="11"/>
      <c r="B2" s="10"/>
    </row>
    <row r="3" spans="1:5" ht="47.2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0.5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0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78" t="s">
        <v>41</v>
      </c>
      <c r="D1" s="278"/>
      <c r="E1" s="278" t="s">
        <v>42</v>
      </c>
      <c r="F1" s="278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58" t="s">
        <v>181</v>
      </c>
      <c r="B1" s="258"/>
    </row>
    <row r="2" spans="1:2" ht="36.75" customHeight="1">
      <c r="A2" s="110"/>
      <c r="B2" s="110"/>
    </row>
    <row r="3" spans="1:6" ht="47.25">
      <c r="A3" s="69"/>
      <c r="B3" s="21" t="s">
        <v>7</v>
      </c>
      <c r="C3" s="5" t="s">
        <v>292</v>
      </c>
      <c r="D3" s="5" t="s">
        <v>344</v>
      </c>
      <c r="E3" s="5" t="s">
        <v>405</v>
      </c>
      <c r="F3" s="5" t="s">
        <v>406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294</v>
      </c>
      <c r="B16" s="168" t="s">
        <v>293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295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297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296</v>
      </c>
      <c r="B19" s="169" t="s">
        <v>343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.7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7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355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345</v>
      </c>
      <c r="B4" s="219" t="s">
        <v>346</v>
      </c>
      <c r="C4" s="219" t="s">
        <v>347</v>
      </c>
      <c r="D4" s="219" t="s">
        <v>348</v>
      </c>
      <c r="E4" s="219" t="s">
        <v>349</v>
      </c>
      <c r="F4" s="219" t="s">
        <v>350</v>
      </c>
      <c r="G4" s="219" t="s">
        <v>353</v>
      </c>
      <c r="H4" s="219" t="s">
        <v>351</v>
      </c>
      <c r="I4" s="220" t="s">
        <v>352</v>
      </c>
      <c r="J4" s="219" t="s">
        <v>354</v>
      </c>
      <c r="K4" s="217"/>
    </row>
    <row r="5" spans="1:11" ht="30">
      <c r="A5" s="100" t="s">
        <v>356</v>
      </c>
      <c r="B5" s="218" t="s">
        <v>360</v>
      </c>
      <c r="C5" s="218" t="s">
        <v>361</v>
      </c>
      <c r="D5" s="218" t="s">
        <v>362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356</v>
      </c>
      <c r="B6" s="218" t="s">
        <v>381</v>
      </c>
      <c r="C6" s="218" t="s">
        <v>377</v>
      </c>
      <c r="D6" s="218" t="s">
        <v>378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30">
      <c r="A7" s="100" t="s">
        <v>356</v>
      </c>
      <c r="B7" s="100" t="s">
        <v>364</v>
      </c>
      <c r="C7" s="218" t="s">
        <v>365</v>
      </c>
      <c r="D7" s="218" t="s">
        <v>365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5">
      <c r="A8" s="100" t="s">
        <v>356</v>
      </c>
      <c r="B8" s="218" t="s">
        <v>360</v>
      </c>
      <c r="C8" s="218" t="s">
        <v>366</v>
      </c>
      <c r="D8" s="218" t="s">
        <v>367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30">
      <c r="A9" s="100" t="s">
        <v>356</v>
      </c>
      <c r="B9" s="218" t="s">
        <v>368</v>
      </c>
      <c r="C9" s="218" t="s">
        <v>369</v>
      </c>
      <c r="D9" s="100" t="s">
        <v>370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5">
      <c r="A10" s="222" t="s">
        <v>357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358</v>
      </c>
      <c r="B12" s="218" t="s">
        <v>371</v>
      </c>
      <c r="C12" s="218" t="s">
        <v>372</v>
      </c>
      <c r="D12" s="100" t="s">
        <v>373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5">
      <c r="A13" s="100" t="s">
        <v>358</v>
      </c>
      <c r="B13" s="100" t="s">
        <v>363</v>
      </c>
      <c r="C13" s="100" t="s">
        <v>363</v>
      </c>
      <c r="D13" s="100" t="s">
        <v>363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30">
      <c r="A14" s="100" t="s">
        <v>358</v>
      </c>
      <c r="B14" s="100" t="s">
        <v>374</v>
      </c>
      <c r="C14" s="218" t="s">
        <v>379</v>
      </c>
      <c r="D14" s="100" t="s">
        <v>380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75">
      <c r="A15" s="100" t="s">
        <v>358</v>
      </c>
      <c r="B15" s="218" t="s">
        <v>374</v>
      </c>
      <c r="C15" s="218" t="s">
        <v>375</v>
      </c>
      <c r="D15" s="100" t="s">
        <v>376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5">
      <c r="A16" s="100" t="s">
        <v>357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5">
      <c r="A17" s="100" t="s">
        <v>359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355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345</v>
      </c>
      <c r="B4" s="219" t="s">
        <v>346</v>
      </c>
      <c r="C4" s="219" t="s">
        <v>347</v>
      </c>
      <c r="D4" s="219" t="s">
        <v>348</v>
      </c>
      <c r="E4" s="219" t="s">
        <v>349</v>
      </c>
      <c r="F4" s="219" t="s">
        <v>350</v>
      </c>
      <c r="G4" s="219" t="s">
        <v>353</v>
      </c>
      <c r="H4" s="219" t="s">
        <v>351</v>
      </c>
      <c r="I4" s="220" t="s">
        <v>352</v>
      </c>
      <c r="J4" s="219" t="s">
        <v>354</v>
      </c>
      <c r="K4" s="217"/>
    </row>
    <row r="5" spans="1:11" ht="30">
      <c r="A5" s="100" t="s">
        <v>356</v>
      </c>
      <c r="B5" s="218" t="s">
        <v>360</v>
      </c>
      <c r="C5" s="218" t="s">
        <v>361</v>
      </c>
      <c r="D5" s="218" t="s">
        <v>362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356</v>
      </c>
      <c r="B6" s="218" t="s">
        <v>381</v>
      </c>
      <c r="C6" s="218" t="s">
        <v>377</v>
      </c>
      <c r="D6" s="218" t="s">
        <v>378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30">
      <c r="A7" s="100" t="s">
        <v>356</v>
      </c>
      <c r="B7" s="100" t="s">
        <v>364</v>
      </c>
      <c r="C7" s="218" t="s">
        <v>365</v>
      </c>
      <c r="D7" s="218" t="s">
        <v>365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5">
      <c r="A8" s="100" t="s">
        <v>356</v>
      </c>
      <c r="B8" s="218" t="s">
        <v>360</v>
      </c>
      <c r="C8" s="218" t="s">
        <v>366</v>
      </c>
      <c r="D8" s="218" t="s">
        <v>367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30">
      <c r="A9" s="100" t="s">
        <v>356</v>
      </c>
      <c r="B9" s="218" t="s">
        <v>368</v>
      </c>
      <c r="C9" s="218" t="s">
        <v>369</v>
      </c>
      <c r="D9" s="100" t="s">
        <v>370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5">
      <c r="A10" s="222" t="s">
        <v>357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358</v>
      </c>
      <c r="B12" s="218" t="s">
        <v>371</v>
      </c>
      <c r="C12" s="218" t="s">
        <v>372</v>
      </c>
      <c r="D12" s="100" t="s">
        <v>373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5">
      <c r="A13" s="100" t="s">
        <v>358</v>
      </c>
      <c r="B13" s="100" t="s">
        <v>363</v>
      </c>
      <c r="C13" s="100" t="s">
        <v>363</v>
      </c>
      <c r="D13" s="100" t="s">
        <v>363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30">
      <c r="A14" s="100" t="s">
        <v>358</v>
      </c>
      <c r="B14" s="100" t="s">
        <v>374</v>
      </c>
      <c r="C14" s="218" t="s">
        <v>379</v>
      </c>
      <c r="D14" s="100" t="s">
        <v>380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75">
      <c r="A15" s="100" t="s">
        <v>358</v>
      </c>
      <c r="B15" s="218" t="s">
        <v>374</v>
      </c>
      <c r="C15" s="218" t="s">
        <v>375</v>
      </c>
      <c r="D15" s="100" t="s">
        <v>376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5">
      <c r="A16" s="100" t="s">
        <v>357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5">
      <c r="A17" s="100" t="s">
        <v>359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5">
      <c r="B1" s="260" t="s">
        <v>454</v>
      </c>
      <c r="C1" s="260"/>
      <c r="D1" s="260"/>
    </row>
    <row r="3" spans="1:5" ht="15.75">
      <c r="A3" s="239" t="s">
        <v>446</v>
      </c>
      <c r="B3" s="240">
        <v>2034533681</v>
      </c>
      <c r="C3" s="242"/>
      <c r="D3" s="239" t="s">
        <v>448</v>
      </c>
      <c r="E3" s="240">
        <v>1129572219</v>
      </c>
    </row>
    <row r="4" spans="1:5" ht="15.75">
      <c r="A4" s="239" t="s">
        <v>41</v>
      </c>
      <c r="B4" s="240">
        <v>926630478</v>
      </c>
      <c r="C4" s="242"/>
      <c r="D4" s="239" t="s">
        <v>449</v>
      </c>
      <c r="E4" s="240">
        <v>65653680</v>
      </c>
    </row>
    <row r="5" spans="1:5" ht="15.75">
      <c r="A5" s="239" t="s">
        <v>447</v>
      </c>
      <c r="B5" s="240">
        <f>B3-B4</f>
        <v>1107903203</v>
      </c>
      <c r="C5" s="242"/>
      <c r="D5" s="239" t="s">
        <v>450</v>
      </c>
      <c r="E5" s="240">
        <v>3003718</v>
      </c>
    </row>
    <row r="6" spans="1:5" ht="15.75">
      <c r="A6" s="242"/>
      <c r="B6" s="243"/>
      <c r="C6" s="242"/>
      <c r="D6" s="239" t="s">
        <v>451</v>
      </c>
      <c r="E6" s="240">
        <v>48384034</v>
      </c>
    </row>
    <row r="7" spans="1:5" ht="15.75">
      <c r="A7" s="242"/>
      <c r="B7" s="243"/>
      <c r="C7" s="242"/>
      <c r="D7" s="239" t="s">
        <v>452</v>
      </c>
      <c r="E7" s="240">
        <f>E3+E4+E5-E6</f>
        <v>1149845583</v>
      </c>
    </row>
    <row r="8" spans="1:5" ht="15.75">
      <c r="A8" s="242"/>
      <c r="B8" s="243"/>
      <c r="C8" s="242"/>
      <c r="D8" s="244"/>
      <c r="E8" s="241"/>
    </row>
    <row r="9" spans="1:5" ht="15.75">
      <c r="A9" s="242"/>
      <c r="B9" s="240" t="s">
        <v>453</v>
      </c>
      <c r="C9" s="240">
        <f>E7-B5</f>
        <v>41942380</v>
      </c>
      <c r="D9" s="244"/>
      <c r="E9" s="241"/>
    </row>
    <row r="10" spans="2:5" ht="15.75">
      <c r="B10" s="60"/>
      <c r="D10" s="217"/>
      <c r="E10" s="241"/>
    </row>
    <row r="11" spans="2:5" ht="15.75">
      <c r="B11" s="60"/>
      <c r="D11" s="217"/>
      <c r="E11" s="241"/>
    </row>
    <row r="12" ht="15">
      <c r="B12" s="60"/>
    </row>
    <row r="13" ht="15">
      <c r="B13" s="60"/>
    </row>
    <row r="14" ht="15">
      <c r="B14" s="60"/>
    </row>
    <row r="15" ht="15">
      <c r="B15" s="60"/>
    </row>
    <row r="16" ht="1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455</v>
      </c>
      <c r="B1" s="255"/>
      <c r="C1" s="255"/>
      <c r="D1" s="255"/>
      <c r="E1" s="256"/>
    </row>
    <row r="2" spans="1:5" ht="34.5" customHeight="1">
      <c r="A2" s="155" t="s">
        <v>261</v>
      </c>
      <c r="B2" s="156" t="s">
        <v>262</v>
      </c>
      <c r="C2" s="157"/>
      <c r="D2" s="157"/>
      <c r="E2" s="157"/>
    </row>
    <row r="3" spans="1:5" ht="34.5" customHeight="1">
      <c r="A3" s="158" t="s">
        <v>263</v>
      </c>
      <c r="B3" s="158" t="s">
        <v>264</v>
      </c>
      <c r="C3" s="158" t="s">
        <v>265</v>
      </c>
      <c r="D3" s="158" t="s">
        <v>266</v>
      </c>
      <c r="E3" s="158" t="s">
        <v>267</v>
      </c>
    </row>
    <row r="4" spans="1:5" ht="34.5" customHeight="1">
      <c r="A4" s="156">
        <v>300001</v>
      </c>
      <c r="B4" s="156" t="s">
        <v>408</v>
      </c>
      <c r="C4" s="227" t="s">
        <v>385</v>
      </c>
      <c r="D4" s="156" t="s">
        <v>409</v>
      </c>
      <c r="E4" s="159"/>
    </row>
    <row r="5" spans="1:5" ht="34.5" customHeight="1">
      <c r="A5" s="156">
        <v>300001</v>
      </c>
      <c r="B5" s="156" t="s">
        <v>408</v>
      </c>
      <c r="C5" s="227" t="s">
        <v>275</v>
      </c>
      <c r="D5" s="156" t="s">
        <v>410</v>
      </c>
      <c r="E5" s="159"/>
    </row>
    <row r="6" spans="1:5" ht="34.5" customHeight="1">
      <c r="A6" s="156">
        <v>300001</v>
      </c>
      <c r="B6" s="156" t="s">
        <v>408</v>
      </c>
      <c r="C6" s="227" t="s">
        <v>279</v>
      </c>
      <c r="D6" s="156" t="s">
        <v>280</v>
      </c>
      <c r="E6" s="159"/>
    </row>
    <row r="7" spans="1:5" ht="34.5" customHeight="1">
      <c r="A7" s="156">
        <v>711401</v>
      </c>
      <c r="B7" s="156" t="s">
        <v>390</v>
      </c>
      <c r="C7" s="227" t="s">
        <v>411</v>
      </c>
      <c r="D7" s="156" t="s">
        <v>412</v>
      </c>
      <c r="E7" s="159"/>
    </row>
    <row r="8" spans="1:5" ht="34.5" customHeight="1">
      <c r="A8" s="156">
        <v>711402</v>
      </c>
      <c r="B8" s="156" t="s">
        <v>67</v>
      </c>
      <c r="C8" s="227" t="s">
        <v>272</v>
      </c>
      <c r="D8" s="156" t="s">
        <v>413</v>
      </c>
      <c r="E8" s="159"/>
    </row>
    <row r="9" spans="1:5" ht="34.5" customHeight="1">
      <c r="A9" s="156">
        <v>711402</v>
      </c>
      <c r="B9" s="156" t="s">
        <v>67</v>
      </c>
      <c r="C9" s="227" t="s">
        <v>274</v>
      </c>
      <c r="D9" s="156" t="s">
        <v>414</v>
      </c>
      <c r="E9" s="159"/>
    </row>
    <row r="10" spans="1:5" ht="34.5" customHeight="1">
      <c r="A10" s="156">
        <v>711411</v>
      </c>
      <c r="B10" s="156" t="s">
        <v>415</v>
      </c>
      <c r="C10" s="227" t="s">
        <v>272</v>
      </c>
      <c r="D10" s="156" t="s">
        <v>273</v>
      </c>
      <c r="E10" s="159"/>
    </row>
    <row r="11" spans="1:5" s="160" customFormat="1" ht="34.5" customHeight="1">
      <c r="A11" s="156">
        <v>721412</v>
      </c>
      <c r="B11" s="156" t="s">
        <v>281</v>
      </c>
      <c r="C11" s="156" t="s">
        <v>275</v>
      </c>
      <c r="D11" s="156" t="s">
        <v>276</v>
      </c>
      <c r="E11" s="159"/>
    </row>
    <row r="12" spans="1:5" ht="34.5" customHeight="1">
      <c r="A12" s="156">
        <v>721414</v>
      </c>
      <c r="B12" s="156" t="s">
        <v>416</v>
      </c>
      <c r="C12" s="227" t="s">
        <v>417</v>
      </c>
      <c r="D12" s="156" t="s">
        <v>418</v>
      </c>
      <c r="E12" s="159"/>
    </row>
    <row r="13" spans="1:5" ht="34.5" customHeight="1">
      <c r="A13" s="156">
        <v>721415</v>
      </c>
      <c r="B13" s="156" t="s">
        <v>419</v>
      </c>
      <c r="C13" s="227" t="s">
        <v>420</v>
      </c>
      <c r="D13" s="156" t="s">
        <v>421</v>
      </c>
      <c r="E13" s="159"/>
    </row>
    <row r="14" spans="1:5" ht="34.5" customHeight="1">
      <c r="A14" s="156">
        <v>726401</v>
      </c>
      <c r="B14" s="156" t="s">
        <v>422</v>
      </c>
      <c r="C14" s="227" t="s">
        <v>270</v>
      </c>
      <c r="D14" s="156" t="s">
        <v>271</v>
      </c>
      <c r="E14" s="159"/>
    </row>
    <row r="15" spans="1:5" ht="34.5" customHeight="1">
      <c r="A15" s="156">
        <v>726401</v>
      </c>
      <c r="B15" s="156" t="s">
        <v>422</v>
      </c>
      <c r="C15" s="227" t="s">
        <v>423</v>
      </c>
      <c r="D15" s="156" t="s">
        <v>424</v>
      </c>
      <c r="E15" s="159"/>
    </row>
    <row r="16" spans="1:5" ht="34.5" customHeight="1">
      <c r="A16" s="156"/>
      <c r="B16" s="156"/>
      <c r="C16" s="156"/>
      <c r="D16" s="161" t="s">
        <v>282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408</v>
      </c>
      <c r="C18" s="163" t="s">
        <v>283</v>
      </c>
      <c r="D18" s="163" t="s">
        <v>284</v>
      </c>
      <c r="E18" s="164"/>
    </row>
    <row r="19" spans="1:5" ht="34.5" customHeight="1">
      <c r="A19" s="156">
        <v>300001</v>
      </c>
      <c r="B19" s="156" t="s">
        <v>408</v>
      </c>
      <c r="C19" s="237" t="s">
        <v>395</v>
      </c>
      <c r="D19" s="163" t="s">
        <v>425</v>
      </c>
      <c r="E19" s="164"/>
    </row>
    <row r="20" spans="1:5" ht="34.5" customHeight="1">
      <c r="A20" s="156">
        <v>300001</v>
      </c>
      <c r="B20" s="156" t="s">
        <v>408</v>
      </c>
      <c r="C20" s="237" t="s">
        <v>397</v>
      </c>
      <c r="D20" s="163" t="s">
        <v>426</v>
      </c>
      <c r="E20" s="164"/>
    </row>
    <row r="21" spans="1:5" ht="34.5" customHeight="1">
      <c r="A21" s="156">
        <v>300001</v>
      </c>
      <c r="B21" s="156" t="s">
        <v>408</v>
      </c>
      <c r="C21" s="237" t="s">
        <v>399</v>
      </c>
      <c r="D21" s="163" t="s">
        <v>427</v>
      </c>
      <c r="E21" s="164"/>
    </row>
    <row r="22" spans="1:5" ht="34.5" customHeight="1">
      <c r="A22" s="156">
        <v>300001</v>
      </c>
      <c r="B22" s="156" t="s">
        <v>408</v>
      </c>
      <c r="C22" s="237" t="s">
        <v>400</v>
      </c>
      <c r="D22" s="163" t="s">
        <v>428</v>
      </c>
      <c r="E22" s="164"/>
    </row>
    <row r="23" spans="1:5" ht="34.5" customHeight="1">
      <c r="A23" s="163">
        <v>726419</v>
      </c>
      <c r="B23" s="163" t="s">
        <v>429</v>
      </c>
      <c r="C23" s="237" t="s">
        <v>285</v>
      </c>
      <c r="D23" s="163" t="s">
        <v>430</v>
      </c>
      <c r="E23" s="159"/>
    </row>
    <row r="24" spans="1:5" ht="34.5" customHeight="1">
      <c r="A24" s="163">
        <v>726401</v>
      </c>
      <c r="B24" s="163" t="s">
        <v>422</v>
      </c>
      <c r="C24" s="238" t="s">
        <v>287</v>
      </c>
      <c r="D24" s="156" t="s">
        <v>288</v>
      </c>
      <c r="E24" s="159"/>
    </row>
    <row r="25" spans="1:5" ht="34.5" customHeight="1">
      <c r="A25" s="156">
        <v>721415</v>
      </c>
      <c r="B25" s="156" t="s">
        <v>419</v>
      </c>
      <c r="C25" s="227" t="s">
        <v>431</v>
      </c>
      <c r="D25" s="156" t="s">
        <v>432</v>
      </c>
      <c r="E25" s="159"/>
    </row>
    <row r="26" spans="1:5" ht="34.5" customHeight="1">
      <c r="A26" s="156">
        <v>716401</v>
      </c>
      <c r="B26" s="156" t="s">
        <v>211</v>
      </c>
      <c r="C26" s="227" t="s">
        <v>402</v>
      </c>
      <c r="D26" s="156" t="s">
        <v>433</v>
      </c>
      <c r="E26" s="159"/>
    </row>
    <row r="27" spans="1:5" ht="34.5" customHeight="1">
      <c r="A27" s="156">
        <v>716401</v>
      </c>
      <c r="B27" s="156" t="s">
        <v>211</v>
      </c>
      <c r="C27" s="227" t="s">
        <v>434</v>
      </c>
      <c r="D27" s="156" t="s">
        <v>435</v>
      </c>
      <c r="E27" s="159"/>
    </row>
    <row r="28" spans="1:5" ht="34.5" customHeight="1">
      <c r="A28" s="156">
        <v>716401</v>
      </c>
      <c r="B28" s="156" t="s">
        <v>211</v>
      </c>
      <c r="C28" s="227" t="s">
        <v>400</v>
      </c>
      <c r="D28" s="156" t="s">
        <v>436</v>
      </c>
      <c r="E28" s="159"/>
    </row>
    <row r="29" spans="1:5" ht="34.5" customHeight="1">
      <c r="A29" s="156">
        <v>716401</v>
      </c>
      <c r="B29" s="156" t="s">
        <v>211</v>
      </c>
      <c r="C29" s="227" t="s">
        <v>286</v>
      </c>
      <c r="D29" s="156" t="s">
        <v>437</v>
      </c>
      <c r="E29" s="159"/>
    </row>
    <row r="30" spans="1:5" ht="34.5" customHeight="1">
      <c r="A30" s="156">
        <v>716401</v>
      </c>
      <c r="B30" s="156" t="s">
        <v>211</v>
      </c>
      <c r="C30" s="227" t="s">
        <v>438</v>
      </c>
      <c r="D30" s="156" t="s">
        <v>288</v>
      </c>
      <c r="E30" s="159"/>
    </row>
    <row r="31" spans="1:5" ht="34.5" customHeight="1">
      <c r="A31" s="156">
        <v>716401</v>
      </c>
      <c r="B31" s="156" t="s">
        <v>211</v>
      </c>
      <c r="C31" s="227" t="s">
        <v>439</v>
      </c>
      <c r="D31" s="156" t="s">
        <v>440</v>
      </c>
      <c r="E31" s="159"/>
    </row>
    <row r="32" spans="1:5" ht="34.5" customHeight="1">
      <c r="A32" s="156">
        <v>716401</v>
      </c>
      <c r="B32" s="156" t="s">
        <v>211</v>
      </c>
      <c r="C32" s="227" t="s">
        <v>283</v>
      </c>
      <c r="D32" s="156" t="s">
        <v>441</v>
      </c>
      <c r="E32" s="159"/>
    </row>
    <row r="33" spans="1:5" ht="34.5" customHeight="1">
      <c r="A33" s="156">
        <v>716401</v>
      </c>
      <c r="B33" s="156" t="s">
        <v>211</v>
      </c>
      <c r="C33" s="227" t="s">
        <v>285</v>
      </c>
      <c r="D33" s="156" t="s">
        <v>430</v>
      </c>
      <c r="E33" s="159"/>
    </row>
    <row r="34" spans="1:5" ht="34.5" customHeight="1">
      <c r="A34" s="156">
        <v>716401</v>
      </c>
      <c r="B34" s="156" t="s">
        <v>211</v>
      </c>
      <c r="C34" s="227" t="s">
        <v>395</v>
      </c>
      <c r="D34" s="156" t="s">
        <v>425</v>
      </c>
      <c r="E34" s="159"/>
    </row>
    <row r="35" spans="4:5" ht="34.5" customHeight="1">
      <c r="D35" s="165" t="s">
        <v>289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442</v>
      </c>
      <c r="B1" s="255"/>
      <c r="C1" s="255"/>
      <c r="D1" s="255"/>
      <c r="E1" s="256"/>
    </row>
    <row r="2" spans="1:5" ht="34.5" customHeight="1">
      <c r="A2" s="155" t="s">
        <v>261</v>
      </c>
      <c r="B2" s="156" t="s">
        <v>262</v>
      </c>
      <c r="C2" s="157"/>
      <c r="D2" s="157"/>
      <c r="E2" s="157"/>
    </row>
    <row r="3" spans="1:5" ht="34.5" customHeight="1">
      <c r="A3" s="158" t="s">
        <v>263</v>
      </c>
      <c r="B3" s="158" t="s">
        <v>264</v>
      </c>
      <c r="C3" s="158" t="s">
        <v>265</v>
      </c>
      <c r="D3" s="158" t="s">
        <v>266</v>
      </c>
      <c r="E3" s="158" t="s">
        <v>267</v>
      </c>
    </row>
    <row r="4" spans="1:5" ht="34.5" customHeight="1">
      <c r="A4" s="156">
        <v>716401</v>
      </c>
      <c r="B4" s="156" t="s">
        <v>211</v>
      </c>
      <c r="C4" s="227" t="s">
        <v>443</v>
      </c>
      <c r="D4" s="156" t="s">
        <v>444</v>
      </c>
      <c r="E4" s="159"/>
    </row>
    <row r="5" spans="1:5" ht="34.5" customHeight="1">
      <c r="A5" s="156">
        <v>716401</v>
      </c>
      <c r="B5" s="156" t="s">
        <v>211</v>
      </c>
      <c r="C5" s="227" t="s">
        <v>400</v>
      </c>
      <c r="D5" s="156" t="s">
        <v>436</v>
      </c>
      <c r="E5" s="159"/>
    </row>
    <row r="6" spans="1:5" ht="34.5" customHeight="1">
      <c r="A6" s="156">
        <v>716401</v>
      </c>
      <c r="B6" s="156" t="s">
        <v>211</v>
      </c>
      <c r="C6" s="227" t="s">
        <v>285</v>
      </c>
      <c r="D6" s="156" t="s">
        <v>430</v>
      </c>
      <c r="E6" s="159"/>
    </row>
    <row r="7" spans="1:5" ht="34.5" customHeight="1">
      <c r="A7" s="156">
        <v>716401</v>
      </c>
      <c r="B7" s="156" t="s">
        <v>211</v>
      </c>
      <c r="C7" s="227" t="s">
        <v>395</v>
      </c>
      <c r="D7" s="156" t="s">
        <v>425</v>
      </c>
      <c r="E7" s="159"/>
    </row>
    <row r="8" spans="4:5" ht="34.5" customHeight="1">
      <c r="D8" s="165" t="s">
        <v>289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lengyelkrisztina</cp:lastModifiedBy>
  <cp:lastPrinted>2022-01-26T08:26:55Z</cp:lastPrinted>
  <dcterms:created xsi:type="dcterms:W3CDTF">2009-02-02T11:57:21Z</dcterms:created>
  <dcterms:modified xsi:type="dcterms:W3CDTF">2022-01-26T12:15:15Z</dcterms:modified>
  <cp:category/>
  <cp:version/>
  <cp:contentType/>
  <cp:contentStatus/>
</cp:coreProperties>
</file>