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tabRatio="601" activeTab="0"/>
  </bookViews>
  <sheets>
    <sheet name="HNÖ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<sst xmlns="http://schemas.openxmlformats.org/spreadsheetml/2006/main" count="43" uniqueCount="43">
  <si>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Bevételek mindösszesen</t>
  </si>
  <si>
    <t>Megnevezés</t>
  </si>
  <si>
    <t>Összesen</t>
  </si>
  <si>
    <t>Kamatbevételek</t>
  </si>
  <si>
    <t>I</t>
  </si>
  <si>
    <t>II</t>
  </si>
  <si>
    <t>III</t>
  </si>
  <si>
    <t>IV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</si>
  <si>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</si>
  <si>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</si>
  <si>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</si>
  <si>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</si>
  <si>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</si>
  <si>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</si>
  <si>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</si>
  <si>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</si>
  <si>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bevételek</t>
  </si>
  <si>
    <t xml:space="preserve">Havi egyenleg  </t>
  </si>
  <si>
    <t>Működési támogatás</t>
  </si>
  <si>
    <t>Feladatalapú támogatás</t>
  </si>
  <si>
    <t>Egyéb működési bevételek</t>
  </si>
  <si>
    <t>Egyéb támogatások (pl. Emberi Erőforrás Min.)</t>
  </si>
  <si>
    <t>II. Pénzmaradvány</t>
  </si>
  <si>
    <t>Működési pénzmaradvány</t>
  </si>
  <si>
    <t>III. Hitelek</t>
  </si>
  <si>
    <t>Hitel</t>
  </si>
  <si>
    <t>Működési bevételek összesen</t>
  </si>
  <si>
    <t>Kaposvár MJV Önkormányzatának működési tám.</t>
  </si>
  <si>
    <t>I. Működési célú kiadások</t>
  </si>
  <si>
    <t>II. Felhalmozási célú kiadások</t>
  </si>
  <si>
    <t>Beruházási kiadások</t>
  </si>
  <si>
    <t>Kiadások mindösszesen</t>
  </si>
  <si>
    <t>Előző évi norm. hozzájárulás és kp-i tám. visszafiz.</t>
  </si>
  <si>
    <t>Működési célú kiadások összesen</t>
  </si>
  <si>
    <t>Munkaadót terh. járulék és szochó</t>
  </si>
  <si>
    <t>Dologi jell. kiadások</t>
  </si>
  <si>
    <t>Munkabér</t>
  </si>
  <si>
    <t>Tiszteletdíj</t>
  </si>
  <si>
    <t>Reprezentációs kiadás</t>
  </si>
  <si>
    <t>Nyitó</t>
  </si>
  <si>
    <t>HORVÁT NEMZETISÉGI ÖNKORMÁNYZAT</t>
  </si>
  <si>
    <t>2. sz. melléklet</t>
  </si>
  <si>
    <t xml:space="preserve">                        Előirányzat felhasználási terv 2022.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</si>
</sst>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_F_t"/>
    <numFmt numFmtId="175" formatCode="#,##0\ "/>
    <numFmt numFmtId="176" formatCode="#,##0\ \ "/>
    <numFmt numFmtId="177" formatCode="#,##0\ \ \ 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0.0"/>
    <numFmt numFmtId="182" formatCode="#,##0.0\ _F_t"/>
    <numFmt numFmtId="183" formatCode="#,##0.00\ _F_t"/>
    <numFmt numFmtId="184" formatCode="#,##0.0"/>
    <numFmt numFmtId="185" formatCode="#,##0.0000"/>
    <numFmt numFmtId="186" formatCode="0.000"/>
    <numFmt numFmtId="187" formatCode="[$-40E]yyyy\.\ mmmm\ d\."/>
    <numFmt numFmtId="188" formatCode="mmm\ d/"/>
  </numFmts>
  <fonts count="4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 C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8"/>
      <name val="Times New Roman CE"/>
      <family val="1"/>
    </font>
    <font>
      <b/>
      <i/>
      <sz val="14"/>
      <color indexed="8"/>
      <name val="Times New Roman"/>
      <family val="1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i/>
      <sz val="12"/>
      <color theme="1"/>
      <name val="Times New Roman CE"/>
      <family val="1"/>
    </font>
    <font>
      <b/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Times New Roman CE"/>
      <family val="1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1" fillId="6" borderId="7" applyNumberFormat="0" applyFont="0" applyAlignment="0" applyProtection="0"/>
    <xf numFmtId="0" fontId="13" fillId="8" borderId="0" applyNumberFormat="0" applyBorder="0" applyAlignment="0" applyProtection="0"/>
    <xf numFmtId="0" fontId="14" fillId="16" borderId="8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5" fillId="18" borderId="1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5" fillId="18" borderId="10" xfId="0" applyFont="1" applyFill="1" applyBorder="1" applyAlignment="1" applyProtection="1">
      <alignment horizontal="center"/>
      <protection/>
    </xf>
    <xf numFmtId="0" fontId="36" fillId="18" borderId="10" xfId="0" applyFont="1" applyFill="1" applyBorder="1" applyAlignment="1">
      <alignment horizontal="center"/>
    </xf>
    <xf numFmtId="174" fontId="36" fillId="0" borderId="0" xfId="0" applyNumberFormat="1" applyFont="1" applyFill="1" applyBorder="1" applyAlignment="1">
      <alignment/>
    </xf>
    <xf numFmtId="0" fontId="37" fillId="0" borderId="11" xfId="0" applyFont="1" applyFill="1" applyBorder="1" applyAlignment="1" applyProtection="1">
      <alignment horizontal="left"/>
      <protection locked="0"/>
    </xf>
    <xf numFmtId="0" fontId="38" fillId="0" borderId="12" xfId="0" applyFont="1" applyBorder="1" applyAlignment="1">
      <alignment/>
    </xf>
    <xf numFmtId="0" fontId="37" fillId="0" borderId="12" xfId="0" applyFont="1" applyFill="1" applyBorder="1" applyAlignment="1">
      <alignment horizontal="left"/>
    </xf>
    <xf numFmtId="0" fontId="39" fillId="18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3" xfId="0" applyFont="1" applyFill="1" applyBorder="1" applyAlignment="1">
      <alignment/>
    </xf>
    <xf numFmtId="174" fontId="35" fillId="0" borderId="14" xfId="0" applyNumberFormat="1" applyFont="1" applyFill="1" applyBorder="1" applyAlignment="1">
      <alignment/>
    </xf>
    <xf numFmtId="3" fontId="37" fillId="0" borderId="15" xfId="0" applyNumberFormat="1" applyFont="1" applyBorder="1" applyAlignment="1">
      <alignment horizontal="right" vertical="center"/>
    </xf>
    <xf numFmtId="3" fontId="37" fillId="0" borderId="11" xfId="0" applyNumberFormat="1" applyFont="1" applyBorder="1" applyAlignment="1">
      <alignment horizontal="right" vertical="center"/>
    </xf>
    <xf numFmtId="3" fontId="35" fillId="0" borderId="11" xfId="0" applyNumberFormat="1" applyFont="1" applyBorder="1" applyAlignment="1">
      <alignment horizontal="right" vertical="center"/>
    </xf>
    <xf numFmtId="3" fontId="37" fillId="0" borderId="0" xfId="56" applyNumberFormat="1" applyFont="1" applyBorder="1" applyAlignment="1">
      <alignment horizontal="right" vertical="center"/>
      <protection/>
    </xf>
    <xf numFmtId="3" fontId="37" fillId="0" borderId="12" xfId="56" applyNumberFormat="1" applyFont="1" applyBorder="1" applyAlignment="1">
      <alignment horizontal="right" vertical="center"/>
      <protection/>
    </xf>
    <xf numFmtId="3" fontId="35" fillId="0" borderId="12" xfId="56" applyNumberFormat="1" applyFont="1" applyBorder="1" applyAlignment="1">
      <alignment horizontal="right" vertical="center"/>
      <protection/>
    </xf>
    <xf numFmtId="3" fontId="37" fillId="0" borderId="12" xfId="0" applyNumberFormat="1" applyFont="1" applyBorder="1" applyAlignment="1">
      <alignment horizontal="right" vertical="center"/>
    </xf>
    <xf numFmtId="3" fontId="40" fillId="18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Fill="1" applyBorder="1" applyAlignment="1">
      <alignment horizontal="right" vertical="center"/>
    </xf>
    <xf numFmtId="3" fontId="35" fillId="0" borderId="10" xfId="0" applyNumberFormat="1" applyFont="1" applyBorder="1" applyAlignment="1">
      <alignment horizontal="right" vertical="center"/>
    </xf>
    <xf numFmtId="0" fontId="39" fillId="19" borderId="10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3" fontId="40" fillId="0" borderId="16" xfId="0" applyNumberFormat="1" applyFont="1" applyFill="1" applyBorder="1" applyAlignment="1">
      <alignment horizontal="right" vertical="center"/>
    </xf>
    <xf numFmtId="3" fontId="40" fillId="0" borderId="13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/>
    </xf>
    <xf numFmtId="3" fontId="41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0" fontId="37" fillId="0" borderId="12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3" fontId="25" fillId="19" borderId="10" xfId="0" applyNumberFormat="1" applyFont="1" applyFill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24" fillId="0" borderId="0" xfId="0" applyFont="1" applyFill="1" applyAlignment="1">
      <alignment/>
    </xf>
    <xf numFmtId="0" fontId="22" fillId="19" borderId="0" xfId="0" applyFont="1" applyFill="1" applyBorder="1" applyAlignment="1">
      <alignment/>
    </xf>
    <xf numFmtId="3" fontId="24" fillId="0" borderId="0" xfId="0" applyNumberFormat="1" applyFont="1" applyAlignment="1">
      <alignment/>
    </xf>
    <xf numFmtId="3" fontId="23" fillId="19" borderId="0" xfId="0" applyNumberFormat="1" applyFont="1" applyFill="1" applyBorder="1" applyAlignment="1">
      <alignment horizontal="right" vertical="center"/>
    </xf>
    <xf numFmtId="0" fontId="37" fillId="19" borderId="10" xfId="0" applyFont="1" applyFill="1" applyBorder="1" applyAlignment="1">
      <alignment horizontal="left"/>
    </xf>
    <xf numFmtId="3" fontId="24" fillId="19" borderId="10" xfId="0" applyNumberFormat="1" applyFont="1" applyFill="1" applyBorder="1" applyAlignment="1">
      <alignment horizontal="right" vertical="center"/>
    </xf>
    <xf numFmtId="0" fontId="24" fillId="19" borderId="10" xfId="0" applyFont="1" applyFill="1" applyBorder="1" applyAlignment="1">
      <alignment/>
    </xf>
    <xf numFmtId="3" fontId="25" fillId="0" borderId="15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3" fontId="41" fillId="0" borderId="18" xfId="0" applyNumberFormat="1" applyFont="1" applyBorder="1" applyAlignment="1">
      <alignment horizontal="right" vertical="center"/>
    </xf>
    <xf numFmtId="0" fontId="42" fillId="20" borderId="0" xfId="0" applyFont="1" applyFill="1" applyBorder="1" applyAlignment="1">
      <alignment horizontal="center"/>
    </xf>
    <xf numFmtId="0" fontId="42" fillId="20" borderId="14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3" fillId="20" borderId="16" xfId="0" applyFont="1" applyFill="1" applyBorder="1" applyAlignment="1">
      <alignment horizontal="center"/>
    </xf>
    <xf numFmtId="0" fontId="43" fillId="20" borderId="15" xfId="0" applyFont="1" applyFill="1" applyBorder="1" applyAlignment="1">
      <alignment horizontal="center"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4 2" xfId="59"/>
    <cellStyle name="Normál 6" xfId="60"/>
    <cellStyle name="Normál 7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N2"/>
    </sheetView>
  </sheetViews>
  <sheetFormatPr defaultColWidth="9.00390625" defaultRowHeight="12.75"/>
  <cols>
    <col min="1" max="1" width="45.125" style="0" customWidth="1"/>
    <col min="2" max="13" width="10.75390625" style="0" customWidth="1"/>
    <col min="14" max="14" width="12.75390625" style="0" customWidth="1"/>
  </cols>
  <sheetData>
    <row r="1" spans="1:14" ht="15.7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t="s">
        <v>41</v>
      </c>
    </row>
    <row r="2" spans="1:14" ht="18.7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>
      <c r="A3" s="3" t="s">
        <v>1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1" t="s">
        <v>2</v>
      </c>
    </row>
    <row r="4" spans="1:14" ht="19.5">
      <c r="A4" s="52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.75">
      <c r="A5" s="6" t="s">
        <v>18</v>
      </c>
      <c r="B5" s="13">
        <v>520000</v>
      </c>
      <c r="C5" s="13">
        <v>0</v>
      </c>
      <c r="D5" s="13">
        <v>0</v>
      </c>
      <c r="E5" s="14">
        <v>0</v>
      </c>
      <c r="F5" s="14">
        <v>0</v>
      </c>
      <c r="G5" s="14">
        <v>520000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5">
        <f aca="true" t="shared" si="0" ref="N5:N10">SUM(B5:M5)</f>
        <v>1040000</v>
      </c>
    </row>
    <row r="6" spans="1:14" ht="15.75">
      <c r="A6" s="7" t="s">
        <v>19</v>
      </c>
      <c r="B6" s="16">
        <v>0</v>
      </c>
      <c r="C6" s="17">
        <v>0</v>
      </c>
      <c r="D6" s="17">
        <v>0</v>
      </c>
      <c r="E6" s="16">
        <v>0</v>
      </c>
      <c r="F6" s="17">
        <v>0</v>
      </c>
      <c r="G6" s="16">
        <v>0</v>
      </c>
      <c r="H6" s="17">
        <v>0</v>
      </c>
      <c r="I6" s="16">
        <v>0</v>
      </c>
      <c r="J6" s="17">
        <v>0</v>
      </c>
      <c r="K6" s="16">
        <v>0</v>
      </c>
      <c r="L6" s="17">
        <v>0</v>
      </c>
      <c r="M6" s="16">
        <v>0</v>
      </c>
      <c r="N6" s="18">
        <f t="shared" si="0"/>
        <v>0</v>
      </c>
    </row>
    <row r="7" spans="1:14" ht="15.75">
      <c r="A7" s="8" t="s">
        <v>27</v>
      </c>
      <c r="B7" s="16">
        <v>54250</v>
      </c>
      <c r="C7" s="16">
        <v>54250</v>
      </c>
      <c r="D7" s="17">
        <v>54250</v>
      </c>
      <c r="E7" s="17">
        <v>54250</v>
      </c>
      <c r="F7" s="17">
        <v>54250</v>
      </c>
      <c r="G7" s="17">
        <v>54250</v>
      </c>
      <c r="H7" s="17">
        <v>54250</v>
      </c>
      <c r="I7" s="17">
        <v>54250</v>
      </c>
      <c r="J7" s="17">
        <v>54250</v>
      </c>
      <c r="K7" s="17">
        <v>54250</v>
      </c>
      <c r="L7" s="17">
        <v>54250</v>
      </c>
      <c r="M7" s="16">
        <v>54250</v>
      </c>
      <c r="N7" s="18">
        <f t="shared" si="0"/>
        <v>651000</v>
      </c>
    </row>
    <row r="8" spans="1:14" ht="15.75">
      <c r="A8" s="7" t="s">
        <v>3</v>
      </c>
      <c r="B8" s="17"/>
      <c r="C8" s="17"/>
      <c r="D8" s="17"/>
      <c r="E8" s="17"/>
      <c r="F8" s="17"/>
      <c r="G8" s="17"/>
      <c r="H8" s="16"/>
      <c r="I8" s="17"/>
      <c r="J8" s="17"/>
      <c r="K8" s="17"/>
      <c r="L8" s="17"/>
      <c r="M8" s="17"/>
      <c r="N8" s="18">
        <f t="shared" si="0"/>
        <v>0</v>
      </c>
    </row>
    <row r="9" spans="1:14" ht="15.75">
      <c r="A9" s="7" t="s">
        <v>20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8">
        <f t="shared" si="0"/>
        <v>0</v>
      </c>
    </row>
    <row r="10" spans="1:14" ht="15.75">
      <c r="A10" s="7" t="s">
        <v>21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8">
        <f t="shared" si="0"/>
        <v>0</v>
      </c>
    </row>
    <row r="11" spans="1:14" ht="15.75">
      <c r="A11" s="9" t="s">
        <v>26</v>
      </c>
      <c r="B11" s="20">
        <f aca="true" t="shared" si="1" ref="B11:N11">SUM(B5:B10)</f>
        <v>574250</v>
      </c>
      <c r="C11" s="20">
        <f t="shared" si="1"/>
        <v>54250</v>
      </c>
      <c r="D11" s="20">
        <f t="shared" si="1"/>
        <v>54250</v>
      </c>
      <c r="E11" s="20">
        <f t="shared" si="1"/>
        <v>54250</v>
      </c>
      <c r="F11" s="20">
        <f t="shared" si="1"/>
        <v>54250</v>
      </c>
      <c r="G11" s="20">
        <f t="shared" si="1"/>
        <v>574250</v>
      </c>
      <c r="H11" s="20">
        <f t="shared" si="1"/>
        <v>54250</v>
      </c>
      <c r="I11" s="20">
        <f t="shared" si="1"/>
        <v>54250</v>
      </c>
      <c r="J11" s="20">
        <f t="shared" si="1"/>
        <v>54250</v>
      </c>
      <c r="K11" s="20">
        <f t="shared" si="1"/>
        <v>54250</v>
      </c>
      <c r="L11" s="20">
        <f t="shared" si="1"/>
        <v>54250</v>
      </c>
      <c r="M11" s="20">
        <f t="shared" si="1"/>
        <v>54250</v>
      </c>
      <c r="N11" s="20">
        <f t="shared" si="1"/>
        <v>1691000</v>
      </c>
    </row>
    <row r="12" spans="1:14" ht="19.5">
      <c r="A12" s="52" t="s">
        <v>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 ht="15.75">
      <c r="A13" s="10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f>SUM(B13:M13)</f>
        <v>0</v>
      </c>
    </row>
    <row r="14" spans="1:14" ht="19.5">
      <c r="A14" s="54" t="s">
        <v>24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4" ht="15.75">
      <c r="A15" s="11" t="s">
        <v>25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f>SUM(B15:M15)</f>
        <v>0</v>
      </c>
    </row>
    <row r="16" spans="1:14" ht="15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2"/>
    </row>
    <row r="17" spans="1:14" ht="15.75">
      <c r="A17" s="23" t="s">
        <v>0</v>
      </c>
      <c r="B17" s="20">
        <f>SUM(B11+B13+B15)</f>
        <v>574250</v>
      </c>
      <c r="C17" s="20">
        <f aca="true" t="shared" si="2" ref="C17:N17">SUM(C11+C13+C15)</f>
        <v>54250</v>
      </c>
      <c r="D17" s="20">
        <f t="shared" si="2"/>
        <v>54250</v>
      </c>
      <c r="E17" s="20">
        <f t="shared" si="2"/>
        <v>54250</v>
      </c>
      <c r="F17" s="20">
        <f t="shared" si="2"/>
        <v>54250</v>
      </c>
      <c r="G17" s="20">
        <f t="shared" si="2"/>
        <v>574250</v>
      </c>
      <c r="H17" s="20">
        <f t="shared" si="2"/>
        <v>54250</v>
      </c>
      <c r="I17" s="20">
        <f t="shared" si="2"/>
        <v>54250</v>
      </c>
      <c r="J17" s="20">
        <f t="shared" si="2"/>
        <v>54250</v>
      </c>
      <c r="K17" s="20">
        <f t="shared" si="2"/>
        <v>54250</v>
      </c>
      <c r="L17" s="20">
        <f t="shared" si="2"/>
        <v>54250</v>
      </c>
      <c r="M17" s="20">
        <f t="shared" si="2"/>
        <v>54250</v>
      </c>
      <c r="N17" s="20">
        <f t="shared" si="2"/>
        <v>1691000</v>
      </c>
    </row>
    <row r="18" spans="1:14" ht="15.7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</row>
    <row r="19" spans="1:14" ht="19.5">
      <c r="A19" s="56" t="s">
        <v>28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7"/>
    </row>
    <row r="20" spans="1:14" ht="15.75">
      <c r="A20" s="24" t="s">
        <v>36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45">
        <f aca="true" t="shared" si="3" ref="N20:N25">SUM(B20:M20)</f>
        <v>0</v>
      </c>
    </row>
    <row r="21" spans="1:14" ht="15.75">
      <c r="A21" s="25" t="s">
        <v>37</v>
      </c>
      <c r="B21" s="32">
        <v>103250</v>
      </c>
      <c r="C21" s="32">
        <v>103250</v>
      </c>
      <c r="D21" s="32">
        <v>103250</v>
      </c>
      <c r="E21" s="32">
        <v>103250</v>
      </c>
      <c r="F21" s="32">
        <v>103250</v>
      </c>
      <c r="G21" s="32">
        <v>103250</v>
      </c>
      <c r="H21" s="32">
        <v>103250</v>
      </c>
      <c r="I21" s="32">
        <v>103250</v>
      </c>
      <c r="J21" s="32">
        <v>103250</v>
      </c>
      <c r="K21" s="32">
        <v>103250</v>
      </c>
      <c r="L21" s="32">
        <v>103250</v>
      </c>
      <c r="M21" s="32">
        <v>103250</v>
      </c>
      <c r="N21" s="46">
        <f>SUM(B21:M21)</f>
        <v>1239000</v>
      </c>
    </row>
    <row r="22" spans="1:14" ht="15.75">
      <c r="A22" s="25" t="s">
        <v>38</v>
      </c>
      <c r="B22" s="32">
        <v>0</v>
      </c>
      <c r="C22" s="32">
        <v>0</v>
      </c>
      <c r="D22" s="32">
        <v>10000</v>
      </c>
      <c r="E22" s="32">
        <v>10000</v>
      </c>
      <c r="F22" s="32">
        <v>10000</v>
      </c>
      <c r="G22" s="32">
        <v>10000</v>
      </c>
      <c r="H22" s="32">
        <v>0</v>
      </c>
      <c r="I22" s="32">
        <v>0</v>
      </c>
      <c r="J22" s="32">
        <v>10000</v>
      </c>
      <c r="K22" s="32">
        <v>0</v>
      </c>
      <c r="L22" s="32">
        <v>0</v>
      </c>
      <c r="M22" s="32">
        <v>0</v>
      </c>
      <c r="N22" s="46">
        <f t="shared" si="3"/>
        <v>50000</v>
      </c>
    </row>
    <row r="23" spans="1:14" ht="15.75">
      <c r="A23" s="33" t="s">
        <v>34</v>
      </c>
      <c r="B23" s="32">
        <f>(B21*0.9*0.13)+(B22*1.27*0.3304)</f>
        <v>12080.25</v>
      </c>
      <c r="C23" s="32">
        <f aca="true" t="shared" si="4" ref="C23:M23">(C21*0.9*0.13)+(C22*1.27*0.3304)</f>
        <v>12080.25</v>
      </c>
      <c r="D23" s="32">
        <f t="shared" si="4"/>
        <v>16276.33</v>
      </c>
      <c r="E23" s="32">
        <f t="shared" si="4"/>
        <v>16276.33</v>
      </c>
      <c r="F23" s="32">
        <f t="shared" si="4"/>
        <v>16276.33</v>
      </c>
      <c r="G23" s="32">
        <f t="shared" si="4"/>
        <v>16276.33</v>
      </c>
      <c r="H23" s="32">
        <f t="shared" si="4"/>
        <v>12080.25</v>
      </c>
      <c r="I23" s="32">
        <f t="shared" si="4"/>
        <v>12080.25</v>
      </c>
      <c r="J23" s="32">
        <f t="shared" si="4"/>
        <v>16276.33</v>
      </c>
      <c r="K23" s="32">
        <f t="shared" si="4"/>
        <v>12080.25</v>
      </c>
      <c r="L23" s="32">
        <f t="shared" si="4"/>
        <v>12080.25</v>
      </c>
      <c r="M23" s="32">
        <f>(M21*0.9*0.13)+(M22*1.27*0.3304)+57</f>
        <v>12137.25</v>
      </c>
      <c r="N23" s="46">
        <f>SUM(B23:M23)</f>
        <v>166000.40000000002</v>
      </c>
    </row>
    <row r="24" spans="1:14" ht="15.75">
      <c r="A24" s="33" t="s">
        <v>35</v>
      </c>
      <c r="B24" s="32">
        <v>19660</v>
      </c>
      <c r="C24" s="32">
        <v>19660</v>
      </c>
      <c r="D24" s="32">
        <v>19660</v>
      </c>
      <c r="E24" s="32">
        <v>19660</v>
      </c>
      <c r="F24" s="32">
        <v>19660</v>
      </c>
      <c r="G24" s="32">
        <v>19660</v>
      </c>
      <c r="H24" s="32">
        <v>19660</v>
      </c>
      <c r="I24" s="32">
        <v>19660</v>
      </c>
      <c r="J24" s="32">
        <v>19660</v>
      </c>
      <c r="K24" s="32">
        <v>19660</v>
      </c>
      <c r="L24" s="32">
        <v>19660</v>
      </c>
      <c r="M24" s="32">
        <v>19740</v>
      </c>
      <c r="N24" s="46">
        <f t="shared" si="3"/>
        <v>236000</v>
      </c>
    </row>
    <row r="25" spans="1:14" ht="15.75">
      <c r="A25" s="34" t="s">
        <v>32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46">
        <f t="shared" si="3"/>
        <v>0</v>
      </c>
    </row>
    <row r="26" spans="1:14" ht="15.75">
      <c r="A26" s="42" t="s">
        <v>33</v>
      </c>
      <c r="B26" s="43">
        <f>SUM(B20:B25)</f>
        <v>134990.25</v>
      </c>
      <c r="C26" s="43">
        <f aca="true" t="shared" si="5" ref="C26:N26">SUM(C20:C25)</f>
        <v>134990.25</v>
      </c>
      <c r="D26" s="43">
        <f t="shared" si="5"/>
        <v>149186.33000000002</v>
      </c>
      <c r="E26" s="43">
        <f t="shared" si="5"/>
        <v>149186.33000000002</v>
      </c>
      <c r="F26" s="43">
        <f t="shared" si="5"/>
        <v>149186.33000000002</v>
      </c>
      <c r="G26" s="43">
        <f t="shared" si="5"/>
        <v>149186.33000000002</v>
      </c>
      <c r="H26" s="43">
        <f t="shared" si="5"/>
        <v>134990.25</v>
      </c>
      <c r="I26" s="43">
        <f t="shared" si="5"/>
        <v>134990.25</v>
      </c>
      <c r="J26" s="43">
        <f t="shared" si="5"/>
        <v>149186.33000000002</v>
      </c>
      <c r="K26" s="43">
        <f t="shared" si="5"/>
        <v>134990.25</v>
      </c>
      <c r="L26" s="43">
        <f t="shared" si="5"/>
        <v>134990.25</v>
      </c>
      <c r="M26" s="43">
        <f t="shared" si="5"/>
        <v>135127.25</v>
      </c>
      <c r="N26" s="35">
        <f t="shared" si="5"/>
        <v>1691000.4</v>
      </c>
    </row>
    <row r="27" spans="1:14" ht="19.5">
      <c r="A27" s="48" t="s">
        <v>29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/>
    </row>
    <row r="28" spans="1:14" ht="15.75">
      <c r="A28" s="10" t="s">
        <v>30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f>SUM(B28:M28)</f>
        <v>0</v>
      </c>
    </row>
    <row r="29" spans="1:14" ht="15.75">
      <c r="A29" s="3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15.75">
      <c r="A30" s="44" t="s">
        <v>31</v>
      </c>
      <c r="B30" s="43">
        <f>SUM(B26+B28)</f>
        <v>134990.25</v>
      </c>
      <c r="C30" s="43">
        <f aca="true" t="shared" si="6" ref="C30:N30">SUM(C26+C28)</f>
        <v>134990.25</v>
      </c>
      <c r="D30" s="43">
        <f t="shared" si="6"/>
        <v>149186.33000000002</v>
      </c>
      <c r="E30" s="43">
        <f t="shared" si="6"/>
        <v>149186.33000000002</v>
      </c>
      <c r="F30" s="43">
        <f t="shared" si="6"/>
        <v>149186.33000000002</v>
      </c>
      <c r="G30" s="43">
        <f t="shared" si="6"/>
        <v>149186.33000000002</v>
      </c>
      <c r="H30" s="43">
        <f t="shared" si="6"/>
        <v>134990.25</v>
      </c>
      <c r="I30" s="43">
        <f t="shared" si="6"/>
        <v>134990.25</v>
      </c>
      <c r="J30" s="43">
        <f t="shared" si="6"/>
        <v>149186.33000000002</v>
      </c>
      <c r="K30" s="43">
        <f t="shared" si="6"/>
        <v>134990.25</v>
      </c>
      <c r="L30" s="43">
        <f t="shared" si="6"/>
        <v>134990.25</v>
      </c>
      <c r="M30" s="43">
        <f t="shared" si="6"/>
        <v>135127.25</v>
      </c>
      <c r="N30" s="35">
        <f t="shared" si="6"/>
        <v>1691000.4</v>
      </c>
    </row>
    <row r="31" spans="1:14" ht="15.75">
      <c r="A31" s="39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8" customHeight="1">
      <c r="A32" s="31" t="s">
        <v>39</v>
      </c>
      <c r="B32" s="40">
        <v>0</v>
      </c>
      <c r="C32" s="40">
        <f>B33</f>
        <v>439259.75</v>
      </c>
      <c r="D32" s="40">
        <f aca="true" t="shared" si="7" ref="D32:M32">C33</f>
        <v>358519.5</v>
      </c>
      <c r="E32" s="40">
        <f t="shared" si="7"/>
        <v>263583.17</v>
      </c>
      <c r="F32" s="40">
        <f t="shared" si="7"/>
        <v>168646.83999999997</v>
      </c>
      <c r="G32" s="40">
        <f t="shared" si="7"/>
        <v>73710.50999999995</v>
      </c>
      <c r="H32" s="40">
        <f t="shared" si="7"/>
        <v>498774.18</v>
      </c>
      <c r="I32" s="40">
        <f t="shared" si="7"/>
        <v>418033.92999999993</v>
      </c>
      <c r="J32" s="40">
        <f t="shared" si="7"/>
        <v>337293.67999999993</v>
      </c>
      <c r="K32" s="40">
        <f t="shared" si="7"/>
        <v>242357.34999999992</v>
      </c>
      <c r="L32" s="40">
        <f t="shared" si="7"/>
        <v>161617.09999999992</v>
      </c>
      <c r="M32" s="40">
        <f t="shared" si="7"/>
        <v>80876.84999999992</v>
      </c>
      <c r="N32" s="40"/>
    </row>
    <row r="33" spans="1:14" ht="15.75">
      <c r="A33" s="29" t="s">
        <v>17</v>
      </c>
      <c r="B33" s="30">
        <f>B32+B17-B30</f>
        <v>439259.75</v>
      </c>
      <c r="C33" s="30">
        <f aca="true" t="shared" si="8" ref="C33:M33">C32+C17-C30</f>
        <v>358519.5</v>
      </c>
      <c r="D33" s="30">
        <f t="shared" si="8"/>
        <v>263583.17</v>
      </c>
      <c r="E33" s="30">
        <f t="shared" si="8"/>
        <v>168646.83999999997</v>
      </c>
      <c r="F33" s="30">
        <f t="shared" si="8"/>
        <v>73710.50999999995</v>
      </c>
      <c r="G33" s="30">
        <f t="shared" si="8"/>
        <v>498774.18</v>
      </c>
      <c r="H33" s="30">
        <f t="shared" si="8"/>
        <v>418033.92999999993</v>
      </c>
      <c r="I33" s="30">
        <f t="shared" si="8"/>
        <v>337293.67999999993</v>
      </c>
      <c r="J33" s="30">
        <f t="shared" si="8"/>
        <v>242357.34999999992</v>
      </c>
      <c r="K33" s="30">
        <f t="shared" si="8"/>
        <v>161617.09999999992</v>
      </c>
      <c r="L33" s="30">
        <f t="shared" si="8"/>
        <v>80876.84999999992</v>
      </c>
      <c r="M33" s="30">
        <f t="shared" si="8"/>
        <v>-0.4000000000814907</v>
      </c>
      <c r="N33" s="47"/>
    </row>
  </sheetData>
  <sheetProtection/>
  <mergeCells count="7">
    <mergeCell ref="A27:N27"/>
    <mergeCell ref="A1:M1"/>
    <mergeCell ref="A2:N2"/>
    <mergeCell ref="A4:N4"/>
    <mergeCell ref="A12:N12"/>
    <mergeCell ref="A14:N14"/>
    <mergeCell ref="A19:N19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lengyelkrisztina</cp:lastModifiedBy>
  <cp:lastPrinted>2022-01-24T11:59:05Z</cp:lastPrinted>
  <dcterms:created xsi:type="dcterms:W3CDTF">2001-09-24T13:49:37Z</dcterms:created>
  <dcterms:modified xsi:type="dcterms:W3CDTF">2022-01-24T11:59:30Z</dcterms:modified>
  <cp:category/>
  <cp:version/>
  <cp:contentType/>
  <cp:contentStatus/>
</cp:coreProperties>
</file>