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Háromnegyedéves_beszámoló\"/>
    </mc:Choice>
  </mc:AlternateContent>
  <bookViews>
    <workbookView xWindow="0" yWindow="0" windowWidth="20490" windowHeight="8745"/>
  </bookViews>
  <sheets>
    <sheet name="2020. évi III. RM" sheetId="4" r:id="rId1"/>
  </sheets>
  <definedNames>
    <definedName name="_xlnm.Print_Titles" localSheetId="0">'2020. évi III. RM'!$1:$2</definedName>
    <definedName name="_xlnm.Print_Area" localSheetId="0">'2020. évi III. RM'!$A$1:$H$39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G18" i="4" l="1"/>
  <c r="E18" i="4"/>
  <c r="G29" i="4"/>
  <c r="G30" i="4"/>
  <c r="G31" i="4"/>
  <c r="G32" i="4"/>
  <c r="G33" i="4"/>
  <c r="G34" i="4"/>
  <c r="G35" i="4"/>
  <c r="G36" i="4"/>
  <c r="E29" i="4"/>
  <c r="E30" i="4"/>
  <c r="E31" i="4"/>
  <c r="E32" i="4"/>
  <c r="E33" i="4"/>
  <c r="E34" i="4"/>
  <c r="E35" i="4"/>
  <c r="E36" i="4"/>
  <c r="C38" i="4" l="1"/>
  <c r="C4" i="4"/>
  <c r="G28" i="4" l="1"/>
  <c r="E28" i="4"/>
  <c r="G5" i="4" l="1"/>
  <c r="G10" i="4"/>
  <c r="G11" i="4"/>
  <c r="G13" i="4"/>
  <c r="G14" i="4"/>
  <c r="G17" i="4"/>
  <c r="G19" i="4"/>
  <c r="G20" i="4"/>
  <c r="G21" i="4"/>
  <c r="G23" i="4"/>
  <c r="G24" i="4"/>
  <c r="G25" i="4"/>
  <c r="E5" i="4"/>
  <c r="E10" i="4"/>
  <c r="E11" i="4"/>
  <c r="E13" i="4"/>
  <c r="E14" i="4"/>
  <c r="E17" i="4"/>
  <c r="E19" i="4"/>
  <c r="E20" i="4"/>
  <c r="E21" i="4"/>
  <c r="E23" i="4"/>
  <c r="E24" i="4"/>
  <c r="E25" i="4"/>
  <c r="E37" i="4" l="1"/>
  <c r="G37" i="4"/>
  <c r="G4" i="4" l="1"/>
  <c r="E4" i="4"/>
  <c r="C6" i="4"/>
  <c r="C7" i="4"/>
  <c r="G38" i="4" l="1"/>
  <c r="E38" i="4"/>
  <c r="E6" i="4"/>
  <c r="G6" i="4"/>
  <c r="E7" i="4"/>
  <c r="G7" i="4"/>
  <c r="C22" i="4"/>
  <c r="G22" i="4" l="1"/>
  <c r="E22" i="4"/>
  <c r="C9" i="4"/>
  <c r="C12" i="4"/>
  <c r="E12" i="4" l="1"/>
  <c r="G12" i="4"/>
  <c r="G9" i="4"/>
  <c r="E9" i="4"/>
  <c r="B37" i="4"/>
  <c r="B26" i="4" l="1"/>
  <c r="G26" i="4" l="1"/>
  <c r="E26" i="4"/>
  <c r="B39" i="4"/>
  <c r="E39" i="4" l="1"/>
  <c r="G39" i="4" l="1"/>
</calcChain>
</file>

<file path=xl/sharedStrings.xml><?xml version="1.0" encoding="utf-8"?>
<sst xmlns="http://schemas.openxmlformats.org/spreadsheetml/2006/main" count="50" uniqueCount="47">
  <si>
    <t>Megnevezés</t>
  </si>
  <si>
    <t>Megjegyzés</t>
  </si>
  <si>
    <t>Áthúzódó kiadások</t>
  </si>
  <si>
    <t>Áthúzódó kiadások összesen</t>
  </si>
  <si>
    <t>Új induló feladatok keretösszege</t>
  </si>
  <si>
    <t xml:space="preserve"> Új induló feladatok összesen:</t>
  </si>
  <si>
    <t>Tartalékkeret</t>
  </si>
  <si>
    <t xml:space="preserve"> Intézményfelújítások mindösszesen:</t>
  </si>
  <si>
    <t>A kaposvári Gárdonyi Géza Tagiskola és a Városi Sportcsarnok RG csarnokának energetikai korszerűsítése, TOP-6.5.1-15-KA1-2016-00001</t>
  </si>
  <si>
    <t>A kaposvári Bárczi Gusztáv Iskola energetikai korszerűsítése, TOP-6.5.1-15-KA1-2016-00002</t>
  </si>
  <si>
    <t>A kaposvári Polgármesteri Hivatal Noszlopy 5. szám alatti épületének energetikai korszerűsítése, TOP-6.5.1-15-KA1-2016-00003</t>
  </si>
  <si>
    <t>A kaposvári Toldi Lakótelepi Tagiskola és a Városi Sportcsarnok Asztalitesz csarnokának energetikai korszerűsítése, TOP-6.5.1-15-KA1-2016-00004</t>
  </si>
  <si>
    <t>A kaposvári Kisfaludy Utcai Tagiskola és a Zrínyi Ilona Tagiskola energetikai korszerűsítése, TOP-6.5.1-15-KA1-2016-00005</t>
  </si>
  <si>
    <t>x</t>
  </si>
  <si>
    <t>Városháza régi épület belső homlokzat felújítása, 35 db nyílászáró cseréje</t>
  </si>
  <si>
    <t>Polgármesteri Hivatal Noszlopy utca 5. szám alatti épület belső felújítás I. ütem</t>
  </si>
  <si>
    <t>Kaposvár, Füredi u. 69-71. szám alatti orvosi rendelő fejlesztése</t>
  </si>
  <si>
    <t>Répáspusztai Közösségi Ház vizesblokkfal megerősítés, állagvédő járda létesítés</t>
  </si>
  <si>
    <t>Garanciális visszatartások (5. a melléklet)</t>
  </si>
  <si>
    <t>Polgármesteri Hivatal Noszlopy utca 5. szám alatti épület belső felújítás II. ütem</t>
  </si>
  <si>
    <t>Ezredév utcai orvosi rendelő alagsor utólagos falszigetelés</t>
  </si>
  <si>
    <t>Desedai látogatóközpont beázás megszüntetés</t>
  </si>
  <si>
    <t>Rippl-Rónai látogatóközpont lábazat vakolás</t>
  </si>
  <si>
    <t>Desedai vízi játszótér felújítása</t>
  </si>
  <si>
    <t>Móricz Zsigmond művelődési ház nyílászárócsere</t>
  </si>
  <si>
    <t>Kaposfüredi Tagóvoda utcafronti nyílászárók cseréje</t>
  </si>
  <si>
    <t xml:space="preserve">Madár Utcai Tagóvoda fűtéskorszerűsítés </t>
  </si>
  <si>
    <t>2019 évről áthúzódó feladatok keretösszege</t>
  </si>
  <si>
    <t>Kaposfüredi Művelődési Ház vizesblokk felújítása és kisterem felújítás pályázati önerő</t>
  </si>
  <si>
    <t>Asztalitenisz csarnok bejárata előtti betonjárda felújítása</t>
  </si>
  <si>
    <t>Festetics Óvoda utcafronti kerítés felújítás kiviteli terve</t>
  </si>
  <si>
    <t>Petőfi Utcai Központi Óvoda udvarán ovi-foci pálya hálójának javítása</t>
  </si>
  <si>
    <t>2020. évi előirányzat</t>
  </si>
  <si>
    <t>Szerződéses lekötöttség</t>
  </si>
  <si>
    <t>eredeti</t>
  </si>
  <si>
    <t>Mód. ei.</t>
  </si>
  <si>
    <t>összege</t>
  </si>
  <si>
    <t>%-a</t>
  </si>
  <si>
    <t>Kaposvári Cukorgyár köz 1. szám alatti orvosi rendelők teljes felújítása önerő</t>
  </si>
  <si>
    <t>Fekete István látógatóközpont terasz burkolat cseréje</t>
  </si>
  <si>
    <t>Búzavirág Tagóvoda belső fűtési rendszerének, padlócsatornában lévő vezeték kiváltása</t>
  </si>
  <si>
    <t>Takáts Gyula Könyvtár felmérési terv és projektterv készítése, TOP-6.5.1-19</t>
  </si>
  <si>
    <t>Lamping SZKI (Kaposvár, Cseri út 6.) felmérési terv és projektterv készítése, TOP-6.5.1-19</t>
  </si>
  <si>
    <t>Eötvös SZKI (Kaposvár, Virág utca 32.) felmérési terv és projektterv készítése, TOP-6.5.1-19</t>
  </si>
  <si>
    <t>Noszlopy SZKI (Kaposvár, Szent Imre utca 2.) felmérési terv és projektterv készítése, TOP-6.5.1-19</t>
  </si>
  <si>
    <t>Eötvös SZKI (Kaposvár, Pázmány Péter utca 17.) felmérési terv és projektterv készítése, TOP-6.5.1-19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</si>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</sst>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3" fontId="3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3" fontId="3" fillId="0" borderId="5" xfId="0" applyNumberFormat="1" applyFont="1" applyFill="1" applyBorder="1" applyAlignment="1">
      <alignment horizontal="left" wrapText="1"/>
    </xf>
    <xf numFmtId="3" fontId="3" fillId="0" borderId="6" xfId="0" applyNumberFormat="1" applyFont="1" applyFill="1" applyBorder="1" applyAlignment="1">
      <alignment horizontal="right"/>
    </xf>
    <xf numFmtId="3" fontId="4" fillId="0" borderId="0" xfId="0" applyNumberFormat="1" applyFont="1" applyFill="1" applyAlignment="1"/>
    <xf numFmtId="3" fontId="3" fillId="0" borderId="5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wrapText="1"/>
    </xf>
    <xf numFmtId="3" fontId="4" fillId="0" borderId="1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left" wrapText="1"/>
    </xf>
    <xf numFmtId="3" fontId="3" fillId="0" borderId="1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/>
    <xf numFmtId="3" fontId="3" fillId="0" borderId="0" xfId="0" applyNumberFormat="1" applyFont="1" applyFill="1" applyBorder="1" applyAlignment="1"/>
    <xf numFmtId="3" fontId="4" fillId="0" borderId="12" xfId="0" applyNumberFormat="1" applyFont="1" applyFill="1" applyBorder="1" applyAlignment="1"/>
    <xf numFmtId="3" fontId="4" fillId="0" borderId="0" xfId="0" applyNumberFormat="1" applyFont="1" applyFill="1" applyBorder="1" applyAlignment="1"/>
    <xf numFmtId="3" fontId="6" fillId="0" borderId="10" xfId="0" quotePrefix="1" applyNumberFormat="1" applyFont="1" applyFill="1" applyBorder="1" applyAlignment="1">
      <alignment horizontal="right" wrapText="1"/>
    </xf>
    <xf numFmtId="0" fontId="3" fillId="0" borderId="15" xfId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right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3" fillId="0" borderId="15" xfId="0" quotePrefix="1" applyNumberFormat="1" applyFont="1" applyFill="1" applyBorder="1" applyAlignment="1">
      <alignment horizontal="right" vertical="center" wrapText="1"/>
    </xf>
    <xf numFmtId="3" fontId="6" fillId="0" borderId="15" xfId="0" quotePrefix="1" applyNumberFormat="1" applyFont="1" applyFill="1" applyBorder="1" applyAlignment="1">
      <alignment horizontal="right" wrapText="1"/>
    </xf>
    <xf numFmtId="3" fontId="3" fillId="0" borderId="15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18" xfId="0" applyNumberFormat="1" applyFont="1" applyFill="1" applyBorder="1" applyAlignment="1">
      <alignment horizontal="right" wrapText="1"/>
    </xf>
    <xf numFmtId="3" fontId="3" fillId="0" borderId="15" xfId="0" quotePrefix="1" applyNumberFormat="1" applyFont="1" applyFill="1" applyBorder="1" applyAlignment="1">
      <alignment horizontal="right" wrapText="1"/>
    </xf>
    <xf numFmtId="3" fontId="3" fillId="0" borderId="23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9"/>
  <sheetViews>
    <sheetView tabSelected="1" zoomScaleNormal="10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15.75" x14ac:dyDescent="0.25"/>
  <cols>
    <col min="1" max="1" width="58.5703125" style="9" customWidth="1"/>
    <col min="2" max="2" width="11.28515625" style="3" customWidth="1"/>
    <col min="3" max="4" width="11.5703125" style="3" customWidth="1"/>
    <col min="5" max="5" width="12.140625" style="3" customWidth="1"/>
    <col min="6" max="7" width="11.5703125" style="3" customWidth="1"/>
    <col min="8" max="8" width="27" style="3" customWidth="1"/>
    <col min="9" max="9" width="10.5703125" style="3" customWidth="1"/>
    <col min="10" max="10" width="10.7109375" style="3" customWidth="1"/>
    <col min="11" max="16384" width="9.140625" style="3"/>
  </cols>
  <sheetData>
    <row r="1" spans="1:12" s="1" customFormat="1" ht="33" customHeight="1" x14ac:dyDescent="0.2">
      <c r="A1" s="59" t="s">
        <v>0</v>
      </c>
      <c r="B1" s="61" t="s">
        <v>32</v>
      </c>
      <c r="C1" s="62"/>
      <c r="D1" s="63" t="s">
        <v>33</v>
      </c>
      <c r="E1" s="63"/>
      <c r="F1" s="61" t="s">
        <v>46</v>
      </c>
      <c r="G1" s="62"/>
      <c r="H1" s="57" t="s">
        <v>1</v>
      </c>
      <c r="I1" s="64"/>
      <c r="J1" s="56"/>
      <c r="K1" s="56"/>
      <c r="L1" s="56"/>
    </row>
    <row r="2" spans="1:12" s="1" customFormat="1" ht="32.25" customHeight="1" x14ac:dyDescent="0.2">
      <c r="A2" s="60"/>
      <c r="B2" s="23" t="s">
        <v>34</v>
      </c>
      <c r="C2" s="25" t="s">
        <v>35</v>
      </c>
      <c r="D2" s="28" t="s">
        <v>36</v>
      </c>
      <c r="E2" s="41" t="s">
        <v>37</v>
      </c>
      <c r="F2" s="23" t="s">
        <v>36</v>
      </c>
      <c r="G2" s="25" t="s">
        <v>37</v>
      </c>
      <c r="H2" s="58"/>
      <c r="I2" s="64"/>
      <c r="J2" s="56"/>
      <c r="K2" s="56"/>
      <c r="L2" s="56"/>
    </row>
    <row r="3" spans="1:12" s="1" customFormat="1" ht="20.25" customHeight="1" x14ac:dyDescent="0.25">
      <c r="A3" s="12" t="s">
        <v>2</v>
      </c>
      <c r="B3" s="29"/>
      <c r="C3" s="24"/>
      <c r="D3" s="26"/>
      <c r="E3" s="27"/>
      <c r="F3" s="29"/>
      <c r="G3" s="24"/>
      <c r="H3" s="42"/>
      <c r="I3" s="13"/>
      <c r="J3" s="14"/>
      <c r="K3" s="14"/>
      <c r="L3" s="14"/>
    </row>
    <row r="4" spans="1:12" s="1" customFormat="1" ht="20.25" customHeight="1" x14ac:dyDescent="0.25">
      <c r="A4" s="2" t="s">
        <v>27</v>
      </c>
      <c r="B4" s="30">
        <v>0</v>
      </c>
      <c r="C4" s="31">
        <f>38242+30375+470-2118-21147-99-5471-8023-1775</f>
        <v>30454</v>
      </c>
      <c r="D4" s="11">
        <v>0</v>
      </c>
      <c r="E4" s="52">
        <f>D4/C4*100</f>
        <v>0</v>
      </c>
      <c r="F4" s="30">
        <v>0</v>
      </c>
      <c r="G4" s="53">
        <f>F4/C4*100</f>
        <v>0</v>
      </c>
      <c r="H4" s="42"/>
      <c r="I4" s="13"/>
      <c r="J4" s="14"/>
      <c r="K4" s="14"/>
      <c r="L4" s="14"/>
    </row>
    <row r="5" spans="1:12" s="1" customFormat="1" ht="35.25" customHeight="1" x14ac:dyDescent="0.25">
      <c r="A5" s="7" t="s">
        <v>14</v>
      </c>
      <c r="B5" s="32">
        <v>0</v>
      </c>
      <c r="C5" s="33">
        <v>139559</v>
      </c>
      <c r="D5" s="5">
        <v>139559</v>
      </c>
      <c r="E5" s="50">
        <f t="shared" ref="E5:E39" si="0">D5/C5*100</f>
        <v>100</v>
      </c>
      <c r="F5" s="32">
        <v>97691</v>
      </c>
      <c r="G5" s="54">
        <f t="shared" ref="G5:G39" si="1">F5/C5*100</f>
        <v>69.999785037152748</v>
      </c>
      <c r="H5" s="43"/>
      <c r="I5" s="13"/>
      <c r="J5" s="14"/>
      <c r="K5" s="14"/>
      <c r="L5" s="14"/>
    </row>
    <row r="6" spans="1:12" s="1" customFormat="1" ht="33" customHeight="1" x14ac:dyDescent="0.25">
      <c r="A6" s="7" t="s">
        <v>15</v>
      </c>
      <c r="B6" s="32">
        <v>0</v>
      </c>
      <c r="C6" s="33">
        <f>254+1524</f>
        <v>1778</v>
      </c>
      <c r="D6" s="5">
        <v>1778</v>
      </c>
      <c r="E6" s="50">
        <f t="shared" si="0"/>
        <v>100</v>
      </c>
      <c r="F6" s="32">
        <v>0</v>
      </c>
      <c r="G6" s="54">
        <f t="shared" si="1"/>
        <v>0</v>
      </c>
      <c r="H6" s="44"/>
      <c r="I6" s="13"/>
      <c r="J6" s="14"/>
      <c r="K6" s="14"/>
      <c r="L6" s="14"/>
    </row>
    <row r="7" spans="1:12" s="1" customFormat="1" ht="20.25" customHeight="1" x14ac:dyDescent="0.25">
      <c r="A7" s="4" t="s">
        <v>16</v>
      </c>
      <c r="B7" s="32">
        <v>0</v>
      </c>
      <c r="C7" s="33">
        <f>3968+99</f>
        <v>4067</v>
      </c>
      <c r="D7" s="5">
        <v>4067</v>
      </c>
      <c r="E7" s="50">
        <f t="shared" si="0"/>
        <v>100</v>
      </c>
      <c r="F7" s="32">
        <v>4067</v>
      </c>
      <c r="G7" s="54">
        <f t="shared" si="1"/>
        <v>100</v>
      </c>
      <c r="H7" s="42"/>
      <c r="I7" s="13"/>
      <c r="J7" s="14"/>
      <c r="K7" s="14"/>
      <c r="L7" s="14"/>
    </row>
    <row r="8" spans="1:12" s="1" customFormat="1" ht="31.5" x14ac:dyDescent="0.25">
      <c r="A8" s="4" t="s">
        <v>17</v>
      </c>
      <c r="B8" s="32">
        <v>0</v>
      </c>
      <c r="C8" s="33" t="s">
        <v>13</v>
      </c>
      <c r="D8" s="5">
        <v>0</v>
      </c>
      <c r="E8" s="50">
        <v>0</v>
      </c>
      <c r="F8" s="32">
        <v>0</v>
      </c>
      <c r="G8" s="54">
        <v>0</v>
      </c>
      <c r="H8" s="42"/>
      <c r="I8" s="13"/>
      <c r="J8" s="14"/>
      <c r="K8" s="14"/>
      <c r="L8" s="14"/>
    </row>
    <row r="9" spans="1:12" ht="47.25" x14ac:dyDescent="0.25">
      <c r="A9" s="4" t="s">
        <v>8</v>
      </c>
      <c r="B9" s="32">
        <v>0</v>
      </c>
      <c r="C9" s="34">
        <f>56230+96373</f>
        <v>152603</v>
      </c>
      <c r="D9" s="5">
        <v>152603</v>
      </c>
      <c r="E9" s="50">
        <f t="shared" si="0"/>
        <v>100</v>
      </c>
      <c r="F9" s="32">
        <v>152603</v>
      </c>
      <c r="G9" s="54">
        <f t="shared" si="1"/>
        <v>100</v>
      </c>
      <c r="H9" s="45"/>
      <c r="I9" s="15"/>
      <c r="J9" s="16"/>
      <c r="K9" s="16"/>
      <c r="L9" s="16"/>
    </row>
    <row r="10" spans="1:12" ht="32.25" customHeight="1" x14ac:dyDescent="0.25">
      <c r="A10" s="4" t="s">
        <v>9</v>
      </c>
      <c r="B10" s="32">
        <v>0</v>
      </c>
      <c r="C10" s="34">
        <v>378947</v>
      </c>
      <c r="D10" s="5">
        <v>378947</v>
      </c>
      <c r="E10" s="50">
        <f t="shared" si="0"/>
        <v>100</v>
      </c>
      <c r="F10" s="32">
        <v>283853</v>
      </c>
      <c r="G10" s="54">
        <f t="shared" si="1"/>
        <v>74.905725602788777</v>
      </c>
      <c r="H10" s="45"/>
      <c r="I10" s="15"/>
      <c r="J10" s="16"/>
      <c r="K10" s="16"/>
      <c r="L10" s="16"/>
    </row>
    <row r="11" spans="1:12" ht="47.25" x14ac:dyDescent="0.25">
      <c r="A11" s="4" t="s">
        <v>10</v>
      </c>
      <c r="B11" s="32">
        <v>0</v>
      </c>
      <c r="C11" s="34">
        <v>34322</v>
      </c>
      <c r="D11" s="5">
        <v>34322</v>
      </c>
      <c r="E11" s="50">
        <f t="shared" si="0"/>
        <v>100</v>
      </c>
      <c r="F11" s="32">
        <v>34321</v>
      </c>
      <c r="G11" s="54">
        <f t="shared" si="1"/>
        <v>99.997086416875476</v>
      </c>
      <c r="H11" s="45"/>
      <c r="I11" s="15"/>
      <c r="J11" s="16"/>
      <c r="K11" s="16"/>
      <c r="L11" s="16"/>
    </row>
    <row r="12" spans="1:12" ht="47.25" x14ac:dyDescent="0.25">
      <c r="A12" s="4" t="s">
        <v>11</v>
      </c>
      <c r="B12" s="32">
        <v>0</v>
      </c>
      <c r="C12" s="34">
        <f>52746+56295</f>
        <v>109041</v>
      </c>
      <c r="D12" s="5">
        <v>109041</v>
      </c>
      <c r="E12" s="50">
        <f t="shared" si="0"/>
        <v>100</v>
      </c>
      <c r="F12" s="32">
        <v>109041</v>
      </c>
      <c r="G12" s="54">
        <f t="shared" si="1"/>
        <v>100</v>
      </c>
      <c r="H12" s="45"/>
      <c r="I12" s="15"/>
      <c r="J12" s="16"/>
      <c r="K12" s="16"/>
      <c r="L12" s="16"/>
    </row>
    <row r="13" spans="1:12" ht="37.5" customHeight="1" x14ac:dyDescent="0.25">
      <c r="A13" s="4" t="s">
        <v>12</v>
      </c>
      <c r="B13" s="32">
        <v>0</v>
      </c>
      <c r="C13" s="34">
        <v>101507</v>
      </c>
      <c r="D13" s="5">
        <v>101507</v>
      </c>
      <c r="E13" s="50">
        <f t="shared" si="0"/>
        <v>100</v>
      </c>
      <c r="F13" s="32">
        <v>101508</v>
      </c>
      <c r="G13" s="54">
        <f t="shared" si="1"/>
        <v>100.00098515373324</v>
      </c>
      <c r="H13" s="45"/>
      <c r="I13" s="15"/>
      <c r="J13" s="16"/>
      <c r="K13" s="16"/>
      <c r="L13" s="16"/>
    </row>
    <row r="14" spans="1:12" ht="37.5" customHeight="1" x14ac:dyDescent="0.25">
      <c r="A14" s="20" t="s">
        <v>19</v>
      </c>
      <c r="B14" s="32">
        <v>0</v>
      </c>
      <c r="C14" s="34">
        <v>128045</v>
      </c>
      <c r="D14" s="5">
        <v>128045</v>
      </c>
      <c r="E14" s="50">
        <f t="shared" si="0"/>
        <v>100</v>
      </c>
      <c r="F14" s="32">
        <v>64022</v>
      </c>
      <c r="G14" s="54">
        <f t="shared" si="1"/>
        <v>49.999609512280841</v>
      </c>
      <c r="H14" s="45"/>
      <c r="I14" s="15"/>
      <c r="J14" s="16"/>
      <c r="K14" s="16"/>
      <c r="L14" s="16"/>
    </row>
    <row r="15" spans="1:12" x14ac:dyDescent="0.25">
      <c r="A15" s="20" t="s">
        <v>20</v>
      </c>
      <c r="B15" s="32">
        <v>0</v>
      </c>
      <c r="C15" s="34">
        <v>1775</v>
      </c>
      <c r="D15" s="5">
        <v>1775</v>
      </c>
      <c r="E15" s="50">
        <f t="shared" si="0"/>
        <v>100</v>
      </c>
      <c r="F15" s="32">
        <v>0</v>
      </c>
      <c r="G15" s="54">
        <v>0</v>
      </c>
      <c r="H15" s="45"/>
      <c r="I15" s="15"/>
      <c r="J15" s="16"/>
      <c r="K15" s="16"/>
      <c r="L15" s="16"/>
    </row>
    <row r="16" spans="1:12" x14ac:dyDescent="0.25">
      <c r="A16" s="20" t="s">
        <v>21</v>
      </c>
      <c r="B16" s="32">
        <v>0</v>
      </c>
      <c r="C16" s="34" t="s">
        <v>13</v>
      </c>
      <c r="D16" s="5">
        <v>0</v>
      </c>
      <c r="E16" s="50">
        <v>0</v>
      </c>
      <c r="F16" s="32">
        <v>0</v>
      </c>
      <c r="G16" s="54">
        <v>0</v>
      </c>
      <c r="H16" s="45"/>
      <c r="I16" s="15"/>
      <c r="J16" s="16"/>
      <c r="K16" s="16"/>
      <c r="L16" s="16"/>
    </row>
    <row r="17" spans="1:12" x14ac:dyDescent="0.25">
      <c r="A17" s="20" t="s">
        <v>22</v>
      </c>
      <c r="B17" s="32">
        <v>0</v>
      </c>
      <c r="C17" s="34">
        <v>3421</v>
      </c>
      <c r="D17" s="5">
        <v>3421</v>
      </c>
      <c r="E17" s="50">
        <f t="shared" si="0"/>
        <v>100</v>
      </c>
      <c r="F17" s="32">
        <v>3421</v>
      </c>
      <c r="G17" s="54">
        <f t="shared" si="1"/>
        <v>100</v>
      </c>
      <c r="H17" s="45"/>
      <c r="I17" s="15"/>
      <c r="J17" s="16"/>
      <c r="K17" s="16"/>
      <c r="L17" s="16"/>
    </row>
    <row r="18" spans="1:12" x14ac:dyDescent="0.25">
      <c r="A18" s="20" t="s">
        <v>23</v>
      </c>
      <c r="B18" s="32">
        <v>0</v>
      </c>
      <c r="C18" s="34">
        <v>8023</v>
      </c>
      <c r="D18" s="5">
        <v>8023</v>
      </c>
      <c r="E18" s="50">
        <f t="shared" si="0"/>
        <v>100</v>
      </c>
      <c r="F18" s="32">
        <v>0</v>
      </c>
      <c r="G18" s="54">
        <f t="shared" si="1"/>
        <v>0</v>
      </c>
      <c r="H18" s="45"/>
      <c r="I18" s="15"/>
      <c r="J18" s="16"/>
      <c r="K18" s="16"/>
      <c r="L18" s="16"/>
    </row>
    <row r="19" spans="1:12" x14ac:dyDescent="0.25">
      <c r="A19" s="20" t="s">
        <v>24</v>
      </c>
      <c r="B19" s="32">
        <v>0</v>
      </c>
      <c r="C19" s="34">
        <v>2118</v>
      </c>
      <c r="D19" s="5">
        <v>2118</v>
      </c>
      <c r="E19" s="50">
        <f t="shared" si="0"/>
        <v>100</v>
      </c>
      <c r="F19" s="32">
        <v>2035</v>
      </c>
      <c r="G19" s="54">
        <f t="shared" si="1"/>
        <v>96.081208687440977</v>
      </c>
      <c r="H19" s="45"/>
      <c r="I19" s="15"/>
      <c r="J19" s="16"/>
      <c r="K19" s="16"/>
      <c r="L19" s="16"/>
    </row>
    <row r="20" spans="1:12" x14ac:dyDescent="0.25">
      <c r="A20" s="20" t="s">
        <v>25</v>
      </c>
      <c r="B20" s="32">
        <v>0</v>
      </c>
      <c r="C20" s="34">
        <v>5471</v>
      </c>
      <c r="D20" s="5">
        <v>5471</v>
      </c>
      <c r="E20" s="50">
        <f t="shared" si="0"/>
        <v>100</v>
      </c>
      <c r="F20" s="32">
        <v>5256</v>
      </c>
      <c r="G20" s="54">
        <f t="shared" si="1"/>
        <v>96.070188265399381</v>
      </c>
      <c r="H20" s="45"/>
      <c r="I20" s="15"/>
      <c r="J20" s="16"/>
      <c r="K20" s="16"/>
      <c r="L20" s="16"/>
    </row>
    <row r="21" spans="1:12" x14ac:dyDescent="0.25">
      <c r="A21" s="20" t="s">
        <v>26</v>
      </c>
      <c r="B21" s="32">
        <v>0</v>
      </c>
      <c r="C21" s="34">
        <v>21147</v>
      </c>
      <c r="D21" s="5">
        <v>21147</v>
      </c>
      <c r="E21" s="50">
        <f t="shared" si="0"/>
        <v>100</v>
      </c>
      <c r="F21" s="32">
        <v>20315</v>
      </c>
      <c r="G21" s="54">
        <f t="shared" si="1"/>
        <v>96.065635787582153</v>
      </c>
      <c r="H21" s="45"/>
      <c r="I21" s="15"/>
      <c r="J21" s="16"/>
      <c r="K21" s="16"/>
      <c r="L21" s="16"/>
    </row>
    <row r="22" spans="1:12" ht="31.5" x14ac:dyDescent="0.25">
      <c r="A22" s="20" t="s">
        <v>28</v>
      </c>
      <c r="B22" s="32">
        <v>0</v>
      </c>
      <c r="C22" s="34">
        <f>5000+365</f>
        <v>5365</v>
      </c>
      <c r="D22" s="5">
        <v>5365</v>
      </c>
      <c r="E22" s="50">
        <f t="shared" si="0"/>
        <v>100</v>
      </c>
      <c r="F22" s="32">
        <v>5154</v>
      </c>
      <c r="G22" s="54">
        <f t="shared" si="1"/>
        <v>96.067101584342964</v>
      </c>
      <c r="H22" s="44"/>
      <c r="I22" s="15"/>
      <c r="J22" s="16"/>
      <c r="K22" s="16"/>
      <c r="L22" s="16"/>
    </row>
    <row r="23" spans="1:12" x14ac:dyDescent="0.25">
      <c r="A23" s="20" t="s">
        <v>29</v>
      </c>
      <c r="B23" s="32">
        <v>0</v>
      </c>
      <c r="C23" s="34">
        <v>1804</v>
      </c>
      <c r="D23" s="5">
        <v>1804</v>
      </c>
      <c r="E23" s="50">
        <f t="shared" si="0"/>
        <v>100</v>
      </c>
      <c r="F23" s="32">
        <v>1733</v>
      </c>
      <c r="G23" s="54">
        <f t="shared" si="1"/>
        <v>96.064301552106429</v>
      </c>
      <c r="H23" s="45"/>
      <c r="I23" s="15"/>
      <c r="J23" s="16"/>
      <c r="K23" s="16"/>
      <c r="L23" s="16"/>
    </row>
    <row r="24" spans="1:12" x14ac:dyDescent="0.25">
      <c r="A24" s="20" t="s">
        <v>30</v>
      </c>
      <c r="B24" s="32">
        <v>0</v>
      </c>
      <c r="C24" s="34">
        <v>280</v>
      </c>
      <c r="D24" s="5">
        <v>280</v>
      </c>
      <c r="E24" s="50">
        <f t="shared" si="0"/>
        <v>100</v>
      </c>
      <c r="F24" s="32">
        <v>280</v>
      </c>
      <c r="G24" s="54">
        <f t="shared" si="1"/>
        <v>100</v>
      </c>
      <c r="H24" s="45"/>
      <c r="I24" s="15"/>
      <c r="J24" s="16"/>
      <c r="K24" s="16"/>
      <c r="L24" s="16"/>
    </row>
    <row r="25" spans="1:12" ht="26.25" customHeight="1" x14ac:dyDescent="0.25">
      <c r="A25" s="2" t="s">
        <v>18</v>
      </c>
      <c r="B25" s="32">
        <v>0</v>
      </c>
      <c r="C25" s="34">
        <v>6193</v>
      </c>
      <c r="D25" s="5">
        <v>6190</v>
      </c>
      <c r="E25" s="50">
        <f t="shared" si="0"/>
        <v>99.951558210883249</v>
      </c>
      <c r="F25" s="32">
        <v>3938</v>
      </c>
      <c r="G25" s="54">
        <f t="shared" si="1"/>
        <v>63.587921847246889</v>
      </c>
      <c r="H25" s="45"/>
      <c r="I25" s="15"/>
      <c r="J25" s="16"/>
      <c r="K25" s="16"/>
      <c r="L25" s="16"/>
    </row>
    <row r="26" spans="1:12" s="6" customFormat="1" ht="25.5" customHeight="1" x14ac:dyDescent="0.25">
      <c r="A26" s="8" t="s">
        <v>3</v>
      </c>
      <c r="B26" s="35">
        <f>SUM(B4:B25)</f>
        <v>0</v>
      </c>
      <c r="C26" s="10">
        <v>1135920</v>
      </c>
      <c r="D26" s="35">
        <v>1105463</v>
      </c>
      <c r="E26" s="51">
        <f t="shared" si="0"/>
        <v>97.318737235016556</v>
      </c>
      <c r="F26" s="35">
        <v>889238</v>
      </c>
      <c r="G26" s="55">
        <f t="shared" si="1"/>
        <v>78.283505880695827</v>
      </c>
      <c r="H26" s="46"/>
      <c r="I26" s="17"/>
      <c r="J26" s="18"/>
      <c r="K26" s="18"/>
      <c r="L26" s="18"/>
    </row>
    <row r="27" spans="1:12" s="6" customFormat="1" x14ac:dyDescent="0.25">
      <c r="A27" s="21" t="s">
        <v>4</v>
      </c>
      <c r="B27" s="36">
        <v>0</v>
      </c>
      <c r="C27" s="37">
        <v>0</v>
      </c>
      <c r="D27" s="11">
        <v>0</v>
      </c>
      <c r="E27" s="52">
        <v>0</v>
      </c>
      <c r="F27" s="30">
        <v>0</v>
      </c>
      <c r="G27" s="53">
        <v>0</v>
      </c>
      <c r="H27" s="47"/>
      <c r="I27" s="17"/>
      <c r="J27" s="18"/>
      <c r="K27" s="18"/>
      <c r="L27" s="18"/>
    </row>
    <row r="28" spans="1:12" s="6" customFormat="1" ht="31.5" x14ac:dyDescent="0.25">
      <c r="A28" s="7" t="s">
        <v>31</v>
      </c>
      <c r="B28" s="32">
        <v>0</v>
      </c>
      <c r="C28" s="34">
        <v>305</v>
      </c>
      <c r="D28" s="5">
        <v>305</v>
      </c>
      <c r="E28" s="50">
        <f t="shared" si="0"/>
        <v>100</v>
      </c>
      <c r="F28" s="32">
        <v>305</v>
      </c>
      <c r="G28" s="54">
        <f t="shared" si="1"/>
        <v>100</v>
      </c>
      <c r="H28" s="48"/>
      <c r="I28" s="17"/>
      <c r="J28" s="18"/>
      <c r="K28" s="18"/>
      <c r="L28" s="18"/>
    </row>
    <row r="29" spans="1:12" s="6" customFormat="1" ht="31.5" x14ac:dyDescent="0.25">
      <c r="A29" s="7" t="s">
        <v>38</v>
      </c>
      <c r="B29" s="32">
        <v>0</v>
      </c>
      <c r="C29" s="34">
        <v>30000</v>
      </c>
      <c r="D29" s="5">
        <v>0</v>
      </c>
      <c r="E29" s="50">
        <f t="shared" si="0"/>
        <v>0</v>
      </c>
      <c r="F29" s="32">
        <v>0</v>
      </c>
      <c r="G29" s="54">
        <f t="shared" si="1"/>
        <v>0</v>
      </c>
      <c r="H29" s="48"/>
      <c r="I29" s="17"/>
      <c r="J29" s="18"/>
      <c r="K29" s="18"/>
      <c r="L29" s="18"/>
    </row>
    <row r="30" spans="1:12" s="6" customFormat="1" x14ac:dyDescent="0.25">
      <c r="A30" s="7" t="s">
        <v>39</v>
      </c>
      <c r="B30" s="32">
        <v>0</v>
      </c>
      <c r="C30" s="34">
        <v>4589</v>
      </c>
      <c r="D30" s="5">
        <v>4589</v>
      </c>
      <c r="E30" s="50">
        <f t="shared" si="0"/>
        <v>100</v>
      </c>
      <c r="F30" s="32">
        <v>4589</v>
      </c>
      <c r="G30" s="54">
        <f t="shared" si="1"/>
        <v>100</v>
      </c>
      <c r="H30" s="48"/>
      <c r="I30" s="17"/>
      <c r="J30" s="18"/>
      <c r="K30" s="18"/>
      <c r="L30" s="18"/>
    </row>
    <row r="31" spans="1:12" s="6" customFormat="1" ht="31.5" x14ac:dyDescent="0.25">
      <c r="A31" s="7" t="s">
        <v>40</v>
      </c>
      <c r="B31" s="32">
        <v>0</v>
      </c>
      <c r="C31" s="34">
        <v>5982</v>
      </c>
      <c r="D31" s="5">
        <v>5928</v>
      </c>
      <c r="E31" s="50">
        <f t="shared" si="0"/>
        <v>99.09729187562688</v>
      </c>
      <c r="F31" s="32">
        <v>0</v>
      </c>
      <c r="G31" s="54">
        <f t="shared" si="1"/>
        <v>0</v>
      </c>
      <c r="H31" s="48"/>
      <c r="I31" s="17"/>
      <c r="J31" s="18"/>
      <c r="K31" s="18"/>
      <c r="L31" s="18"/>
    </row>
    <row r="32" spans="1:12" s="6" customFormat="1" ht="31.5" x14ac:dyDescent="0.25">
      <c r="A32" s="7" t="s">
        <v>41</v>
      </c>
      <c r="B32" s="32">
        <v>0</v>
      </c>
      <c r="C32" s="34">
        <v>10541</v>
      </c>
      <c r="D32" s="5">
        <v>10541</v>
      </c>
      <c r="E32" s="50">
        <f t="shared" si="0"/>
        <v>100</v>
      </c>
      <c r="F32" s="32">
        <v>0</v>
      </c>
      <c r="G32" s="54">
        <f t="shared" si="1"/>
        <v>0</v>
      </c>
      <c r="H32" s="48"/>
      <c r="I32" s="17"/>
      <c r="J32" s="18"/>
      <c r="K32" s="18"/>
      <c r="L32" s="18"/>
    </row>
    <row r="33" spans="1:12" s="6" customFormat="1" ht="31.5" x14ac:dyDescent="0.25">
      <c r="A33" s="7" t="s">
        <v>42</v>
      </c>
      <c r="B33" s="32">
        <v>0</v>
      </c>
      <c r="C33" s="34">
        <v>14161</v>
      </c>
      <c r="D33" s="5">
        <v>14161</v>
      </c>
      <c r="E33" s="50">
        <f t="shared" si="0"/>
        <v>100</v>
      </c>
      <c r="F33" s="32">
        <v>0</v>
      </c>
      <c r="G33" s="54">
        <f t="shared" si="1"/>
        <v>0</v>
      </c>
      <c r="H33" s="48"/>
      <c r="I33" s="17"/>
      <c r="J33" s="18"/>
      <c r="K33" s="18"/>
      <c r="L33" s="18"/>
    </row>
    <row r="34" spans="1:12" s="6" customFormat="1" ht="31.5" x14ac:dyDescent="0.25">
      <c r="A34" s="7" t="s">
        <v>43</v>
      </c>
      <c r="B34" s="32">
        <v>0</v>
      </c>
      <c r="C34" s="34">
        <v>19114</v>
      </c>
      <c r="D34" s="5">
        <v>19114</v>
      </c>
      <c r="E34" s="50">
        <f t="shared" si="0"/>
        <v>100</v>
      </c>
      <c r="F34" s="32">
        <v>0</v>
      </c>
      <c r="G34" s="54">
        <f t="shared" si="1"/>
        <v>0</v>
      </c>
      <c r="H34" s="48"/>
      <c r="I34" s="17"/>
      <c r="J34" s="18"/>
      <c r="K34" s="18"/>
      <c r="L34" s="18"/>
    </row>
    <row r="35" spans="1:12" s="6" customFormat="1" ht="31.5" x14ac:dyDescent="0.25">
      <c r="A35" s="7" t="s">
        <v>44</v>
      </c>
      <c r="B35" s="32">
        <v>0</v>
      </c>
      <c r="C35" s="34">
        <v>13907</v>
      </c>
      <c r="D35" s="5">
        <v>13907</v>
      </c>
      <c r="E35" s="50">
        <f t="shared" si="0"/>
        <v>100</v>
      </c>
      <c r="F35" s="32">
        <v>0</v>
      </c>
      <c r="G35" s="54">
        <f t="shared" si="1"/>
        <v>0</v>
      </c>
      <c r="H35" s="48"/>
      <c r="I35" s="17"/>
      <c r="J35" s="18"/>
      <c r="K35" s="18"/>
      <c r="L35" s="18"/>
    </row>
    <row r="36" spans="1:12" s="6" customFormat="1" ht="31.5" x14ac:dyDescent="0.25">
      <c r="A36" s="7" t="s">
        <v>45</v>
      </c>
      <c r="B36" s="32">
        <v>0</v>
      </c>
      <c r="C36" s="34">
        <v>20892</v>
      </c>
      <c r="D36" s="5">
        <v>20892</v>
      </c>
      <c r="E36" s="50">
        <f t="shared" si="0"/>
        <v>100</v>
      </c>
      <c r="F36" s="32">
        <v>0</v>
      </c>
      <c r="G36" s="54">
        <f t="shared" si="1"/>
        <v>0</v>
      </c>
      <c r="H36" s="48"/>
      <c r="I36" s="17"/>
      <c r="J36" s="18"/>
      <c r="K36" s="18"/>
      <c r="L36" s="18"/>
    </row>
    <row r="37" spans="1:12" ht="25.5" customHeight="1" x14ac:dyDescent="0.25">
      <c r="A37" s="22" t="s">
        <v>5</v>
      </c>
      <c r="B37" s="38">
        <f>SUM(B27:B27)</f>
        <v>0</v>
      </c>
      <c r="C37" s="39">
        <v>119491</v>
      </c>
      <c r="D37" s="38">
        <v>89437</v>
      </c>
      <c r="E37" s="52">
        <f>D37/C37*100</f>
        <v>74.848314935852912</v>
      </c>
      <c r="F37" s="30">
        <v>4894</v>
      </c>
      <c r="G37" s="53">
        <f>F37/C37*100</f>
        <v>4.0957059527495794</v>
      </c>
      <c r="H37" s="49"/>
      <c r="I37" s="15"/>
      <c r="J37" s="16"/>
      <c r="K37" s="16"/>
      <c r="L37" s="16"/>
    </row>
    <row r="38" spans="1:12" x14ac:dyDescent="0.25">
      <c r="A38" s="8" t="s">
        <v>6</v>
      </c>
      <c r="B38" s="35">
        <v>0</v>
      </c>
      <c r="C38" s="40">
        <f>13011-407-365-5982</f>
        <v>6257</v>
      </c>
      <c r="D38" s="35">
        <v>0</v>
      </c>
      <c r="E38" s="51">
        <f t="shared" si="0"/>
        <v>0</v>
      </c>
      <c r="F38" s="35">
        <v>0</v>
      </c>
      <c r="G38" s="55">
        <f t="shared" si="1"/>
        <v>0</v>
      </c>
      <c r="H38" s="19"/>
      <c r="I38" s="15"/>
      <c r="J38" s="16"/>
      <c r="K38" s="16"/>
      <c r="L38" s="16"/>
    </row>
    <row r="39" spans="1:12" ht="24.75" customHeight="1" x14ac:dyDescent="0.25">
      <c r="A39" s="8" t="s">
        <v>7</v>
      </c>
      <c r="B39" s="35">
        <f>SUM(B26,B37:B38)</f>
        <v>0</v>
      </c>
      <c r="C39" s="40">
        <v>1261668</v>
      </c>
      <c r="D39" s="35">
        <v>1194900</v>
      </c>
      <c r="E39" s="51">
        <f t="shared" si="0"/>
        <v>94.707958036504053</v>
      </c>
      <c r="F39" s="35">
        <v>894132</v>
      </c>
      <c r="G39" s="55">
        <f t="shared" si="1"/>
        <v>70.869040032718587</v>
      </c>
      <c r="H39" s="10"/>
      <c r="I39" s="15"/>
      <c r="J39" s="16"/>
      <c r="K39" s="16"/>
      <c r="L39" s="16"/>
    </row>
  </sheetData>
  <mergeCells count="9">
    <mergeCell ref="K1:K2"/>
    <mergeCell ref="L1:L2"/>
    <mergeCell ref="H1:H2"/>
    <mergeCell ref="A1:A2"/>
    <mergeCell ref="B1:C1"/>
    <mergeCell ref="D1:E1"/>
    <mergeCell ref="F1:G1"/>
    <mergeCell ref="I1:I2"/>
    <mergeCell ref="J1:J2"/>
  </mergeCells>
  <printOptions horizontalCentered="1" headings="1"/>
  <pageMargins left="0.15748031496062992" right="0.15748031496062992" top="1.0629921259842521" bottom="0.55118110236220474" header="0.55118110236220474" footer="0.11811023622047245"/>
  <pageSetup paperSize="9" scale="59" orientation="portrait" r:id="rId1"/>
  <headerFooter alignWithMargins="0">
    <oddHeader xml:space="preserve">&amp;L&amp;"Times New Roman,Normál"&amp;12Kaposvár Megyei Jogú Város Önkormányzata&amp;C&amp;"Times New Roman,Félkövér"&amp;16Intézmény felújítások&amp;"ti,Félkövér"&amp;12
&amp;R&amp;"Times New Roman,Normál"&amp;11 5.táblázat
..../2020.(.......) önkormányzati rendelethez
(ezer Ft-ban)
</oddHeader>
    <oddFooter>&amp;L&amp;"Times New Roman,Normál"Kaposvár, &amp;D&amp;C&amp;"Cambria,Normál"&amp;Z&amp;F
      &amp;7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2020. évi III. RM</vt:lpstr>
      <vt:lpstr>'2020. évi III. RM'!Nyomtatási_cím</vt:lpstr>
      <vt:lpstr>'2020. évi III. RM'!Nyomtatási_terület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RaczneMaria</cp:lastModifiedBy>
  <cp:lastPrinted>2020-11-11T13:36:11Z</cp:lastPrinted>
  <dcterms:created xsi:type="dcterms:W3CDTF">2016-08-18T06:45:39Z</dcterms:created>
  <dcterms:modified xsi:type="dcterms:W3CDTF">2020-11-19T14:50:10Z</dcterms:modified>
</cp:coreProperties>
</file>