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rhato\Huszár Anett\2020. évi 2. sz. módosítás (feladatalpú feloszt)\HNÖ\"/>
    </mc:Choice>
  </mc:AlternateContent>
  <bookViews>
    <workbookView xWindow="0" yWindow="0" windowWidth="19200" windowHeight="11595"/>
  </bookViews>
  <sheets>
    <sheet name="Műk+Önk" sheetId="2" r:id="rId1"/>
  </sheets>
  <definedNames>
    <definedName name="_xlnm.Print_Area" localSheetId="0">'Műk+Önk'!$A$1:$I$44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2" l="1"/>
  <c r="H29" i="2"/>
  <c r="H28" i="2"/>
  <c r="H35" i="2" l="1"/>
  <c r="G38" i="2" l="1"/>
  <c r="G37" i="2"/>
  <c r="G36" i="2"/>
  <c r="G35" i="2"/>
  <c r="G33" i="2"/>
  <c r="G29" i="2"/>
  <c r="G28" i="2"/>
  <c r="G26" i="2"/>
  <c r="G16" i="2"/>
  <c r="G8" i="2"/>
  <c r="G7" i="2" s="1"/>
  <c r="G6" i="2" s="1"/>
  <c r="G20" i="2" s="1"/>
  <c r="G30" i="2" l="1"/>
  <c r="G41" i="2" s="1"/>
  <c r="G25" i="2" l="1"/>
  <c r="H38" i="2"/>
  <c r="H36" i="2"/>
  <c r="H33" i="2"/>
  <c r="H26" i="2"/>
  <c r="H30" i="2" l="1"/>
  <c r="H25" i="2" s="1"/>
  <c r="H16" i="2" l="1"/>
  <c r="I30" i="2" l="1"/>
  <c r="H8" i="2"/>
  <c r="I8" i="2" s="1"/>
  <c r="I27" i="2"/>
  <c r="I28" i="2"/>
  <c r="I29" i="2"/>
  <c r="I31" i="2"/>
  <c r="I32" i="2"/>
  <c r="I33" i="2"/>
  <c r="I34" i="2"/>
  <c r="I35" i="2"/>
  <c r="I36" i="2"/>
  <c r="I38" i="2"/>
  <c r="I39" i="2"/>
  <c r="I40" i="2"/>
  <c r="I9" i="2"/>
  <c r="I10" i="2"/>
  <c r="I11" i="2"/>
  <c r="I12" i="2"/>
  <c r="I13" i="2"/>
  <c r="I14" i="2"/>
  <c r="I15" i="2"/>
  <c r="I16" i="2"/>
  <c r="I17" i="2"/>
  <c r="I18" i="2"/>
  <c r="I19" i="2"/>
  <c r="H41" i="2" l="1"/>
  <c r="I26" i="2"/>
  <c r="I41" i="2" s="1"/>
  <c r="H7" i="2"/>
  <c r="H6" i="2" s="1"/>
  <c r="H20" i="2" s="1"/>
  <c r="I20" i="2" s="1"/>
  <c r="I37" i="2"/>
  <c r="I25" i="2" l="1"/>
  <c r="I6" i="2"/>
  <c r="I7" i="2"/>
</calcChain>
</file>

<file path=xl/sharedStrings.xml><?xml version="1.0" encoding="utf-8"?>
<sst xmlns="http://schemas.openxmlformats.org/spreadsheetml/2006/main" count="43" uniqueCount="40">
  <si>
    <t>BEVÉTELEK</t>
  </si>
  <si>
    <t>I. Tárgyévi működési bevételek</t>
  </si>
  <si>
    <r>
      <t>1.1.1.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Központi támogatás</t>
    </r>
  </si>
  <si>
    <t>BEVÉTELEK mindösszesen</t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</si>
  <si>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</si>
  <si>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</si>
  <si>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</si>
  <si>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1.3.      Dologi és egyéb folyó kiadás</t>
  </si>
  <si>
    <t>1.1.      Személyi juttatás összesen</t>
  </si>
  <si>
    <t xml:space="preserve">Eltérés
</t>
  </si>
  <si>
    <t>1.1.1.   Nemzetiségi önkormányzati képviselők tiszteletdíja</t>
  </si>
  <si>
    <r>
      <t>1.3.4.</t>
    </r>
    <r>
      <rPr>
        <sz val="12"/>
        <color indexed="8"/>
        <rFont val="Times New Roman"/>
        <family val="1"/>
        <charset val="238"/>
      </rPr>
      <t>   Bérleti díj</t>
    </r>
  </si>
  <si>
    <t>1.2.      Egyéb működési bevétel</t>
  </si>
  <si>
    <r>
      <t>II.</t>
    </r>
    <r>
      <rPr>
        <sz val="7"/>
        <color indexed="8"/>
        <rFont val="Times New Roman"/>
        <family val="1"/>
        <charset val="238"/>
      </rPr>
      <t xml:space="preserve">                   </t>
    </r>
    <r>
      <rPr>
        <u/>
        <sz val="12"/>
        <color indexed="8"/>
        <rFont val="Times New Roman"/>
        <family val="1"/>
        <charset val="238"/>
      </rPr>
      <t>Pénzmaradvány</t>
    </r>
  </si>
  <si>
    <r>
      <t>1.1.2.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</si>
  <si>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         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</si>
  <si>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t>1.2.      Munkaadót terhelő járulékok és szociális hozzájárulási adó</t>
  </si>
  <si>
    <r>
      <t>1.3.1.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Szakmai anyagok beszerzése (könyv, újság)</t>
    </r>
  </si>
  <si>
    <r>
      <t>1.3.2.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Üzemeltetési anyagbeszerzés</t>
    </r>
  </si>
  <si>
    <t>1.3.6.   Kiküldetések</t>
  </si>
  <si>
    <t>1.3.7.   Működési célú előzetesen felszámított áfa</t>
  </si>
  <si>
    <t>1.3.8.   Egyéb dologi kiadások</t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</si>
  <si>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            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</si>
  <si>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1.1.1.1.     Működési támogatás</t>
  </si>
  <si>
    <t>1.1.1.2.     Feladatalapú támogatás</t>
  </si>
  <si>
    <t>1.1.4.   Állami támogatás Horvát Állam</t>
  </si>
  <si>
    <r>
      <t>1.1.3.</t>
    </r>
    <r>
      <rPr>
        <sz val="12"/>
        <color indexed="8"/>
        <rFont val="Times New Roman"/>
        <family val="1"/>
        <charset val="238"/>
      </rPr>
      <t>    Nemzeti  Erőforrás Min. Támogatása Horvát Nap</t>
    </r>
  </si>
  <si>
    <t>1.1.2.   Reprezentációs kiadások</t>
  </si>
  <si>
    <t>1.3.10. Reklám- és propagandakiadások</t>
  </si>
  <si>
    <t>1.3.9.   Egyéb pénzügyi műveletek kiadásai</t>
  </si>
  <si>
    <r>
      <t>1.3.3.</t>
    </r>
    <r>
      <rPr>
        <sz val="12"/>
        <color indexed="8"/>
        <rFont val="Times New Roman"/>
        <family val="1"/>
        <charset val="238"/>
      </rPr>
      <t>   Egyéb kommunikációs szolgáltatások (telefon)</t>
    </r>
  </si>
  <si>
    <r>
      <t>1.3.5.</t>
    </r>
    <r>
      <rPr>
        <sz val="12"/>
        <color indexed="8"/>
        <rFont val="Times New Roman"/>
        <family val="1"/>
        <charset val="238"/>
      </rPr>
      <t>   Egyéb szolgáltatások (pl: posta, bank ktg.)</t>
    </r>
  </si>
  <si>
    <t>2020. évi módosított
előirányzat</t>
  </si>
  <si>
    <t>1.1. Állami működési támogatás maradványa</t>
  </si>
  <si>
    <t>1.2. Feladatalapú támogatás maradványa</t>
  </si>
  <si>
    <t>1.3. Önkormányzati támogatás maradványa</t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</si>
  <si>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           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</si>
  <si>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             </t>
    </r>
    <r>
      <rPr>
        <b/>
        <sz val="12"/>
        <color indexed="8"/>
        <rFont val="Times New Roman"/>
        <family val="1"/>
        <charset val="238"/>
      </rPr>
      <t>Működési pénzmaradvány</t>
    </r>
  </si>
  <si>
    <t>Horvát Nemzetiségi Önkormányzat 2020. évi költségvetés 2.sz. módosítás előirányzatai (adatok e Ft-ban)</t>
  </si>
  <si>
    <t>2020. évi új módosított
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</si>
</sst>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6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quotePrefix="1"/>
    <xf numFmtId="0" fontId="9" fillId="0" borderId="0" xfId="0" applyFont="1"/>
    <xf numFmtId="3" fontId="6" fillId="0" borderId="1" xfId="0" applyNumberFormat="1" applyFont="1" applyFill="1" applyBorder="1"/>
    <xf numFmtId="0" fontId="0" fillId="0" borderId="0" xfId="0"/>
    <xf numFmtId="3" fontId="6" fillId="0" borderId="0" xfId="0" applyNumberFormat="1" applyFont="1" applyFill="1" applyBorder="1"/>
    <xf numFmtId="0" fontId="0" fillId="0" borderId="0" xfId="0" quotePrefix="1" applyNumberForma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6" fillId="0" borderId="1" xfId="0" applyFont="1" applyFill="1" applyBorder="1"/>
    <xf numFmtId="0" fontId="4" fillId="0" borderId="1" xfId="0" applyFont="1" applyFill="1" applyBorder="1"/>
    <xf numFmtId="3" fontId="4" fillId="0" borderId="1" xfId="0" applyNumberFormat="1" applyFont="1" applyBorder="1"/>
    <xf numFmtId="3" fontId="6" fillId="0" borderId="1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" fontId="4" fillId="0" borderId="2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48"/>
  <sheetViews>
    <sheetView tabSelected="1" zoomScaleNormal="100" zoomScaleSheetLayoutView="100" workbookViewId="0">
      <selection sqref="A1:A1048576"/>
    </sheetView>
  </sheetViews>
  <sheetFormatPr defaultRowHeight="15" x14ac:dyDescent="0.25"/>
  <cols>
    <col min="1" max="1" width="12.7109375" customWidth="1"/>
    <col min="6" max="6" width="14.5703125" customWidth="1"/>
    <col min="7" max="8" width="13" customWidth="1"/>
    <col min="9" max="9" width="10.85546875" customWidth="1"/>
    <col min="10" max="10" width="15" customWidth="1"/>
    <col min="11" max="11" width="13.7109375" customWidth="1"/>
  </cols>
  <sheetData>
    <row r="1" spans="1:9" ht="15.75" x14ac:dyDescent="0.25">
      <c r="A1" s="4" t="s">
        <v>38</v>
      </c>
      <c r="B1" s="4"/>
      <c r="C1" s="4"/>
      <c r="D1" s="4"/>
      <c r="E1" s="4"/>
      <c r="F1" s="4"/>
      <c r="G1" s="4"/>
      <c r="H1" s="4"/>
      <c r="I1" s="4"/>
    </row>
    <row r="3" spans="1:9" ht="15.75" x14ac:dyDescent="0.25">
      <c r="A3" s="8" t="s">
        <v>0</v>
      </c>
    </row>
    <row r="4" spans="1:9" ht="45" x14ac:dyDescent="0.25">
      <c r="A4" s="29"/>
      <c r="B4" s="29"/>
      <c r="C4" s="29"/>
      <c r="D4" s="29"/>
      <c r="E4" s="29"/>
      <c r="F4" s="29"/>
      <c r="G4" s="1" t="s">
        <v>32</v>
      </c>
      <c r="H4" s="1" t="s">
        <v>39</v>
      </c>
      <c r="I4" s="1" t="s">
        <v>9</v>
      </c>
    </row>
    <row r="5" spans="1:9" ht="15.75" x14ac:dyDescent="0.25">
      <c r="A5" s="30" t="s">
        <v>1</v>
      </c>
      <c r="B5" s="30"/>
      <c r="C5" s="30"/>
      <c r="D5" s="30"/>
      <c r="E5" s="30"/>
      <c r="F5" s="30"/>
      <c r="G5" s="2"/>
      <c r="H5" s="2"/>
      <c r="I5" s="2"/>
    </row>
    <row r="6" spans="1:9" ht="15.75" x14ac:dyDescent="0.25">
      <c r="A6" s="31" t="s">
        <v>36</v>
      </c>
      <c r="B6" s="31"/>
      <c r="C6" s="31"/>
      <c r="D6" s="31"/>
      <c r="E6" s="31"/>
      <c r="F6" s="31"/>
      <c r="G6" s="5">
        <f>G7</f>
        <v>1691</v>
      </c>
      <c r="H6" s="5">
        <f>H7</f>
        <v>2422</v>
      </c>
      <c r="I6" s="25">
        <f>+H6-G6</f>
        <v>731</v>
      </c>
    </row>
    <row r="7" spans="1:9" ht="15.75" x14ac:dyDescent="0.25">
      <c r="A7" s="31" t="s">
        <v>15</v>
      </c>
      <c r="B7" s="31"/>
      <c r="C7" s="31"/>
      <c r="D7" s="31"/>
      <c r="E7" s="31"/>
      <c r="F7" s="31"/>
      <c r="G7" s="5">
        <f t="shared" ref="G7" si="0">G8+G11+G12+G13</f>
        <v>1691</v>
      </c>
      <c r="H7" s="5">
        <f t="shared" ref="H7" si="1">H8+H11+H12+H13</f>
        <v>2422</v>
      </c>
      <c r="I7" s="25">
        <f t="shared" ref="I7:I20" si="2">+H7-G7</f>
        <v>731</v>
      </c>
    </row>
    <row r="8" spans="1:9" ht="15.75" x14ac:dyDescent="0.25">
      <c r="A8" s="32" t="s">
        <v>2</v>
      </c>
      <c r="B8" s="32"/>
      <c r="C8" s="32"/>
      <c r="D8" s="32"/>
      <c r="E8" s="32"/>
      <c r="F8" s="32"/>
      <c r="G8" s="3">
        <f>G9+G10</f>
        <v>1040</v>
      </c>
      <c r="H8" s="3">
        <f>H9+H10</f>
        <v>1771</v>
      </c>
      <c r="I8" s="24">
        <f t="shared" si="2"/>
        <v>731</v>
      </c>
    </row>
    <row r="9" spans="1:9" ht="15.75" x14ac:dyDescent="0.25">
      <c r="A9" s="26" t="s">
        <v>23</v>
      </c>
      <c r="B9" s="27"/>
      <c r="C9" s="27"/>
      <c r="D9" s="27"/>
      <c r="E9" s="27"/>
      <c r="F9" s="28"/>
      <c r="G9" s="3">
        <v>1040</v>
      </c>
      <c r="H9" s="3">
        <v>1040</v>
      </c>
      <c r="I9" s="24">
        <f t="shared" si="2"/>
        <v>0</v>
      </c>
    </row>
    <row r="10" spans="1:9" ht="15.75" x14ac:dyDescent="0.25">
      <c r="A10" s="26" t="s">
        <v>24</v>
      </c>
      <c r="B10" s="27"/>
      <c r="C10" s="27"/>
      <c r="D10" s="27"/>
      <c r="E10" s="27"/>
      <c r="F10" s="28"/>
      <c r="G10" s="3">
        <v>0</v>
      </c>
      <c r="H10" s="3">
        <v>731</v>
      </c>
      <c r="I10" s="24">
        <f t="shared" si="2"/>
        <v>731</v>
      </c>
    </row>
    <row r="11" spans="1:9" ht="15.75" x14ac:dyDescent="0.25">
      <c r="A11" s="26" t="s">
        <v>14</v>
      </c>
      <c r="B11" s="27"/>
      <c r="C11" s="27"/>
      <c r="D11" s="27"/>
      <c r="E11" s="27"/>
      <c r="F11" s="28"/>
      <c r="G11" s="3">
        <v>651</v>
      </c>
      <c r="H11" s="3">
        <v>651</v>
      </c>
      <c r="I11" s="24">
        <f t="shared" si="2"/>
        <v>0</v>
      </c>
    </row>
    <row r="12" spans="1:9" ht="15.75" x14ac:dyDescent="0.25">
      <c r="A12" s="26" t="s">
        <v>26</v>
      </c>
      <c r="B12" s="27"/>
      <c r="C12" s="27"/>
      <c r="D12" s="27"/>
      <c r="E12" s="27"/>
      <c r="F12" s="28"/>
      <c r="G12" s="3">
        <v>0</v>
      </c>
      <c r="H12" s="3">
        <v>0</v>
      </c>
      <c r="I12" s="24">
        <f t="shared" si="2"/>
        <v>0</v>
      </c>
    </row>
    <row r="13" spans="1:9" ht="15.75" x14ac:dyDescent="0.25">
      <c r="A13" s="26" t="s">
        <v>25</v>
      </c>
      <c r="B13" s="36"/>
      <c r="C13" s="36"/>
      <c r="D13" s="36"/>
      <c r="E13" s="36"/>
      <c r="F13" s="37"/>
      <c r="G13" s="3">
        <v>0</v>
      </c>
      <c r="H13" s="3">
        <v>0</v>
      </c>
      <c r="I13" s="24">
        <f t="shared" si="2"/>
        <v>0</v>
      </c>
    </row>
    <row r="14" spans="1:9" ht="15.75" x14ac:dyDescent="0.25">
      <c r="A14" s="33" t="s">
        <v>12</v>
      </c>
      <c r="B14" s="34"/>
      <c r="C14" s="34"/>
      <c r="D14" s="34"/>
      <c r="E14" s="34"/>
      <c r="F14" s="35"/>
      <c r="G14" s="5">
        <v>0</v>
      </c>
      <c r="H14" s="5">
        <v>0</v>
      </c>
      <c r="I14" s="25">
        <f t="shared" si="2"/>
        <v>0</v>
      </c>
    </row>
    <row r="15" spans="1:9" ht="15.75" x14ac:dyDescent="0.25">
      <c r="A15" s="32" t="s">
        <v>13</v>
      </c>
      <c r="B15" s="32"/>
      <c r="C15" s="32"/>
      <c r="D15" s="32"/>
      <c r="E15" s="32"/>
      <c r="F15" s="32"/>
      <c r="G15" s="3"/>
      <c r="H15" s="3"/>
      <c r="I15" s="24">
        <f t="shared" si="2"/>
        <v>0</v>
      </c>
    </row>
    <row r="16" spans="1:9" ht="15.75" x14ac:dyDescent="0.25">
      <c r="A16" s="31" t="s">
        <v>37</v>
      </c>
      <c r="B16" s="31"/>
      <c r="C16" s="31"/>
      <c r="D16" s="31"/>
      <c r="E16" s="31"/>
      <c r="F16" s="31"/>
      <c r="G16" s="5">
        <f>+G17+G18+G19</f>
        <v>1065</v>
      </c>
      <c r="H16" s="5">
        <f>+H17+H18+H19</f>
        <v>1065</v>
      </c>
      <c r="I16" s="25">
        <f t="shared" si="2"/>
        <v>0</v>
      </c>
    </row>
    <row r="17" spans="1:12" ht="15.75" x14ac:dyDescent="0.25">
      <c r="A17" s="38" t="s">
        <v>33</v>
      </c>
      <c r="B17" s="27"/>
      <c r="C17" s="27"/>
      <c r="D17" s="27"/>
      <c r="E17" s="27"/>
      <c r="F17" s="28"/>
      <c r="G17" s="3">
        <v>0</v>
      </c>
      <c r="H17" s="3">
        <v>0</v>
      </c>
      <c r="I17" s="24">
        <f t="shared" si="2"/>
        <v>0</v>
      </c>
    </row>
    <row r="18" spans="1:12" ht="15.75" x14ac:dyDescent="0.25">
      <c r="A18" s="26" t="s">
        <v>34</v>
      </c>
      <c r="B18" s="27"/>
      <c r="C18" s="27"/>
      <c r="D18" s="27"/>
      <c r="E18" s="27"/>
      <c r="F18" s="28"/>
      <c r="G18" s="3">
        <v>520</v>
      </c>
      <c r="H18" s="3">
        <v>520</v>
      </c>
      <c r="I18" s="24">
        <f t="shared" si="2"/>
        <v>0</v>
      </c>
    </row>
    <row r="19" spans="1:12" ht="15.75" x14ac:dyDescent="0.25">
      <c r="A19" s="26" t="s">
        <v>35</v>
      </c>
      <c r="B19" s="27"/>
      <c r="C19" s="27"/>
      <c r="D19" s="27"/>
      <c r="E19" s="27"/>
      <c r="F19" s="28"/>
      <c r="G19" s="3">
        <v>545</v>
      </c>
      <c r="H19" s="3">
        <v>545</v>
      </c>
      <c r="I19" s="24">
        <f t="shared" si="2"/>
        <v>0</v>
      </c>
    </row>
    <row r="20" spans="1:12" ht="15.75" x14ac:dyDescent="0.25">
      <c r="A20" s="31" t="s">
        <v>3</v>
      </c>
      <c r="B20" s="31"/>
      <c r="C20" s="31"/>
      <c r="D20" s="31"/>
      <c r="E20" s="31"/>
      <c r="F20" s="31"/>
      <c r="G20" s="6">
        <f>G6+G16+G14</f>
        <v>2756</v>
      </c>
      <c r="H20" s="6">
        <f>H6+H16+H14</f>
        <v>3487</v>
      </c>
      <c r="I20" s="25">
        <f t="shared" si="2"/>
        <v>731</v>
      </c>
    </row>
    <row r="22" spans="1:12" ht="15.75" x14ac:dyDescent="0.25">
      <c r="A22" s="8" t="s">
        <v>4</v>
      </c>
    </row>
    <row r="23" spans="1:12" ht="45" x14ac:dyDescent="0.25">
      <c r="A23" s="29"/>
      <c r="B23" s="29"/>
      <c r="C23" s="29"/>
      <c r="D23" s="29"/>
      <c r="E23" s="29"/>
      <c r="F23" s="29"/>
      <c r="G23" s="1" t="s">
        <v>32</v>
      </c>
      <c r="H23" s="1" t="s">
        <v>39</v>
      </c>
      <c r="I23" s="1" t="s">
        <v>9</v>
      </c>
    </row>
    <row r="24" spans="1:12" ht="15.75" x14ac:dyDescent="0.25">
      <c r="A24" s="32" t="s">
        <v>6</v>
      </c>
      <c r="B24" s="32"/>
      <c r="C24" s="32"/>
      <c r="D24" s="32"/>
      <c r="E24" s="32"/>
      <c r="F24" s="32"/>
      <c r="G24" s="3"/>
      <c r="H24" s="3"/>
      <c r="I24" s="3"/>
      <c r="L24" s="15"/>
    </row>
    <row r="25" spans="1:12" ht="15.75" x14ac:dyDescent="0.25">
      <c r="A25" s="31" t="s">
        <v>22</v>
      </c>
      <c r="B25" s="31"/>
      <c r="C25" s="31"/>
      <c r="D25" s="31"/>
      <c r="E25" s="31"/>
      <c r="F25" s="31"/>
      <c r="G25" s="22">
        <f>G26+G29+G30</f>
        <v>2756</v>
      </c>
      <c r="H25" s="22">
        <f>H26+H29+H30</f>
        <v>3487</v>
      </c>
      <c r="I25" s="25">
        <f>+H25-G25</f>
        <v>731</v>
      </c>
      <c r="L25" s="15"/>
    </row>
    <row r="26" spans="1:12" ht="15.75" x14ac:dyDescent="0.25">
      <c r="A26" s="31" t="s">
        <v>8</v>
      </c>
      <c r="B26" s="31"/>
      <c r="C26" s="31"/>
      <c r="D26" s="31"/>
      <c r="E26" s="31"/>
      <c r="F26" s="31"/>
      <c r="G26" s="22">
        <f t="shared" ref="G26:H26" si="3">G27+G28</f>
        <v>1309</v>
      </c>
      <c r="H26" s="22">
        <f t="shared" si="3"/>
        <v>1427</v>
      </c>
      <c r="I26" s="25">
        <f t="shared" ref="I26:I40" si="4">+H26-G26</f>
        <v>118</v>
      </c>
      <c r="L26" s="15"/>
    </row>
    <row r="27" spans="1:12" ht="15.75" x14ac:dyDescent="0.25">
      <c r="A27" s="32" t="s">
        <v>10</v>
      </c>
      <c r="B27" s="32"/>
      <c r="C27" s="32"/>
      <c r="D27" s="32"/>
      <c r="E27" s="32"/>
      <c r="F27" s="32"/>
      <c r="G27" s="23">
        <v>1239</v>
      </c>
      <c r="H27" s="23">
        <v>1239</v>
      </c>
      <c r="I27" s="24">
        <f t="shared" si="4"/>
        <v>0</v>
      </c>
      <c r="L27" s="15"/>
    </row>
    <row r="28" spans="1:12" ht="15.75" x14ac:dyDescent="0.25">
      <c r="A28" s="32" t="s">
        <v>27</v>
      </c>
      <c r="B28" s="32"/>
      <c r="C28" s="32"/>
      <c r="D28" s="32"/>
      <c r="E28" s="32"/>
      <c r="F28" s="32"/>
      <c r="G28" s="23">
        <f>50+20</f>
        <v>70</v>
      </c>
      <c r="H28" s="23">
        <f>50+20+118</f>
        <v>188</v>
      </c>
      <c r="I28" s="24">
        <f t="shared" si="4"/>
        <v>118</v>
      </c>
      <c r="K28" s="16"/>
    </row>
    <row r="29" spans="1:12" ht="15.75" x14ac:dyDescent="0.25">
      <c r="A29" s="31" t="s">
        <v>16</v>
      </c>
      <c r="B29" s="31"/>
      <c r="C29" s="31"/>
      <c r="D29" s="31"/>
      <c r="E29" s="31"/>
      <c r="F29" s="31"/>
      <c r="G29" s="22">
        <f>225+17</f>
        <v>242</v>
      </c>
      <c r="H29" s="22">
        <f>225+17</f>
        <v>242</v>
      </c>
      <c r="I29" s="25">
        <f t="shared" si="4"/>
        <v>0</v>
      </c>
      <c r="J29" s="13"/>
      <c r="K29" s="15"/>
    </row>
    <row r="30" spans="1:12" ht="15.75" x14ac:dyDescent="0.25">
      <c r="A30" s="31" t="s">
        <v>7</v>
      </c>
      <c r="B30" s="31"/>
      <c r="C30" s="31"/>
      <c r="D30" s="31"/>
      <c r="E30" s="31"/>
      <c r="F30" s="31"/>
      <c r="G30" s="14">
        <f>G31+G32+G33+G34+G35+G36+G37+G38+G39+G40</f>
        <v>1205</v>
      </c>
      <c r="H30" s="14">
        <f>H31+H32+H33+H34+H35+H36+H37+H38+H39+H40</f>
        <v>1818</v>
      </c>
      <c r="I30" s="25">
        <f t="shared" si="4"/>
        <v>613</v>
      </c>
      <c r="K30" s="15"/>
    </row>
    <row r="31" spans="1:12" ht="15.75" x14ac:dyDescent="0.25">
      <c r="A31" s="32" t="s">
        <v>17</v>
      </c>
      <c r="B31" s="32"/>
      <c r="C31" s="32"/>
      <c r="D31" s="32"/>
      <c r="E31" s="32"/>
      <c r="F31" s="32"/>
      <c r="G31" s="23">
        <v>10</v>
      </c>
      <c r="H31" s="23">
        <v>10</v>
      </c>
      <c r="I31" s="24">
        <f t="shared" si="4"/>
        <v>0</v>
      </c>
      <c r="K31" s="15"/>
    </row>
    <row r="32" spans="1:12" ht="15.75" x14ac:dyDescent="0.25">
      <c r="A32" s="32" t="s">
        <v>18</v>
      </c>
      <c r="B32" s="32"/>
      <c r="C32" s="32"/>
      <c r="D32" s="32"/>
      <c r="E32" s="32"/>
      <c r="F32" s="32"/>
      <c r="G32" s="23">
        <v>14</v>
      </c>
      <c r="H32" s="23">
        <v>14</v>
      </c>
      <c r="I32" s="24">
        <f t="shared" si="4"/>
        <v>0</v>
      </c>
    </row>
    <row r="33" spans="1:12" ht="15.75" x14ac:dyDescent="0.25">
      <c r="A33" s="32" t="s">
        <v>30</v>
      </c>
      <c r="B33" s="32"/>
      <c r="C33" s="32"/>
      <c r="D33" s="32"/>
      <c r="E33" s="32"/>
      <c r="F33" s="32"/>
      <c r="G33" s="23">
        <f>40+39</f>
        <v>79</v>
      </c>
      <c r="H33" s="23">
        <f>40+39</f>
        <v>79</v>
      </c>
      <c r="I33" s="24">
        <f t="shared" si="4"/>
        <v>0</v>
      </c>
    </row>
    <row r="34" spans="1:12" ht="15.75" x14ac:dyDescent="0.25">
      <c r="A34" s="32" t="s">
        <v>11</v>
      </c>
      <c r="B34" s="32"/>
      <c r="C34" s="32"/>
      <c r="D34" s="32"/>
      <c r="E34" s="32"/>
      <c r="F34" s="32"/>
      <c r="G34" s="23">
        <v>100</v>
      </c>
      <c r="H34" s="23">
        <v>100</v>
      </c>
      <c r="I34" s="24">
        <f t="shared" si="4"/>
        <v>0</v>
      </c>
    </row>
    <row r="35" spans="1:12" ht="15.75" x14ac:dyDescent="0.25">
      <c r="A35" s="32" t="s">
        <v>31</v>
      </c>
      <c r="B35" s="32"/>
      <c r="C35" s="32"/>
      <c r="D35" s="32"/>
      <c r="E35" s="32"/>
      <c r="F35" s="32"/>
      <c r="G35" s="23">
        <f>40+220+20+100+50+20+50</f>
        <v>500</v>
      </c>
      <c r="H35" s="23">
        <f>40+220+20+100+50+20+50+118+215+216</f>
        <v>1049</v>
      </c>
      <c r="I35" s="24">
        <f t="shared" si="4"/>
        <v>549</v>
      </c>
      <c r="J35" s="17"/>
    </row>
    <row r="36" spans="1:12" ht="15.75" x14ac:dyDescent="0.25">
      <c r="A36" s="9" t="s">
        <v>19</v>
      </c>
      <c r="B36" s="10"/>
      <c r="C36" s="10"/>
      <c r="D36" s="10"/>
      <c r="E36" s="10"/>
      <c r="F36" s="11"/>
      <c r="G36" s="23">
        <f>30+100</f>
        <v>130</v>
      </c>
      <c r="H36" s="23">
        <f>30+100</f>
        <v>130</v>
      </c>
      <c r="I36" s="24">
        <f t="shared" si="4"/>
        <v>0</v>
      </c>
    </row>
    <row r="37" spans="1:12" ht="15.75" x14ac:dyDescent="0.25">
      <c r="A37" s="9" t="s">
        <v>20</v>
      </c>
      <c r="B37" s="10"/>
      <c r="C37" s="10"/>
      <c r="D37" s="10"/>
      <c r="E37" s="10"/>
      <c r="F37" s="11"/>
      <c r="G37" s="23">
        <f>20+11+4+11+5+14+5+14</f>
        <v>84</v>
      </c>
      <c r="H37" s="23">
        <f>20+11+4+11+5+14+5+14+32+32</f>
        <v>148</v>
      </c>
      <c r="I37" s="24">
        <f t="shared" si="4"/>
        <v>64</v>
      </c>
      <c r="L37" s="12"/>
    </row>
    <row r="38" spans="1:12" ht="15.75" x14ac:dyDescent="0.25">
      <c r="A38" s="9" t="s">
        <v>21</v>
      </c>
      <c r="B38" s="10"/>
      <c r="C38" s="10"/>
      <c r="D38" s="10"/>
      <c r="E38" s="10"/>
      <c r="F38" s="11"/>
      <c r="G38" s="23">
        <f>13+50+200+17</f>
        <v>280</v>
      </c>
      <c r="H38" s="23">
        <f>13+50+200+17</f>
        <v>280</v>
      </c>
      <c r="I38" s="24">
        <f t="shared" si="4"/>
        <v>0</v>
      </c>
    </row>
    <row r="39" spans="1:12" s="15" customFormat="1" ht="15.75" x14ac:dyDescent="0.25">
      <c r="A39" s="21" t="s">
        <v>29</v>
      </c>
      <c r="B39" s="19"/>
      <c r="C39" s="19"/>
      <c r="D39" s="19"/>
      <c r="E39" s="19"/>
      <c r="F39" s="20"/>
      <c r="G39" s="23">
        <v>8</v>
      </c>
      <c r="H39" s="23">
        <v>8</v>
      </c>
      <c r="I39" s="24">
        <f t="shared" si="4"/>
        <v>0</v>
      </c>
    </row>
    <row r="40" spans="1:12" s="15" customFormat="1" ht="15.75" x14ac:dyDescent="0.25">
      <c r="A40" s="18" t="s">
        <v>28</v>
      </c>
      <c r="B40" s="19"/>
      <c r="C40" s="19"/>
      <c r="D40" s="19"/>
      <c r="E40" s="19"/>
      <c r="F40" s="20"/>
      <c r="G40" s="23">
        <v>0</v>
      </c>
      <c r="H40" s="23">
        <v>0</v>
      </c>
      <c r="I40" s="24">
        <f t="shared" si="4"/>
        <v>0</v>
      </c>
      <c r="K40"/>
    </row>
    <row r="41" spans="1:12" ht="15.75" x14ac:dyDescent="0.25">
      <c r="A41" s="39" t="s">
        <v>5</v>
      </c>
      <c r="B41" s="40"/>
      <c r="C41" s="40"/>
      <c r="D41" s="40"/>
      <c r="E41" s="40"/>
      <c r="F41" s="41"/>
      <c r="G41" s="14">
        <f t="shared" ref="G41" si="5">G26+G29+G30</f>
        <v>2756</v>
      </c>
      <c r="H41" s="14">
        <f t="shared" ref="H41:I41" si="6">H26+H29+H30</f>
        <v>3487</v>
      </c>
      <c r="I41" s="14">
        <f t="shared" si="6"/>
        <v>731</v>
      </c>
    </row>
    <row r="48" spans="1:12" x14ac:dyDescent="0.25">
      <c r="A48" s="7"/>
    </row>
  </sheetData>
  <mergeCells count="31">
    <mergeCell ref="A34:F34"/>
    <mergeCell ref="A35:F35"/>
    <mergeCell ref="A41:F41"/>
    <mergeCell ref="A28:F28"/>
    <mergeCell ref="A29:F29"/>
    <mergeCell ref="A30:F30"/>
    <mergeCell ref="A31:F31"/>
    <mergeCell ref="A32:F32"/>
    <mergeCell ref="A33:F33"/>
    <mergeCell ref="A27:F27"/>
    <mergeCell ref="A10:F10"/>
    <mergeCell ref="A11:F11"/>
    <mergeCell ref="A12:F12"/>
    <mergeCell ref="A14:F14"/>
    <mergeCell ref="A15:F15"/>
    <mergeCell ref="A16:F16"/>
    <mergeCell ref="A13:F13"/>
    <mergeCell ref="A20:F20"/>
    <mergeCell ref="A23:F23"/>
    <mergeCell ref="A24:F24"/>
    <mergeCell ref="A25:F25"/>
    <mergeCell ref="A26:F26"/>
    <mergeCell ref="A17:F17"/>
    <mergeCell ref="A18:F18"/>
    <mergeCell ref="A19:F19"/>
    <mergeCell ref="A9:F9"/>
    <mergeCell ref="A4:F4"/>
    <mergeCell ref="A5:F5"/>
    <mergeCell ref="A6:F6"/>
    <mergeCell ref="A7:F7"/>
    <mergeCell ref="A8:F8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Műk+Önk</vt:lpstr>
      <vt:lpstr>'Műk+Önk'!Nyomtatási_terület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huszaranett</cp:lastModifiedBy>
  <cp:lastPrinted>2020-06-09T07:48:39Z</cp:lastPrinted>
  <dcterms:created xsi:type="dcterms:W3CDTF">2012-05-24T07:26:02Z</dcterms:created>
  <dcterms:modified xsi:type="dcterms:W3CDTF">2020-06-18T14:22:08Z</dcterms:modified>
</cp:coreProperties>
</file>