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irhato\Gazdasági Ig\2020\2020. költségvetés előterjesztés\"/>
    </mc:Choice>
  </mc:AlternateContent>
  <bookViews>
    <workbookView xWindow="0" yWindow="0" windowWidth="19200" windowHeight="11295"/>
  </bookViews>
  <sheets>
    <sheet name="2020 terv" sheetId="1" r:id="rId1"/>
  </sheets>
  <definedNames>
    <definedName name="_xlnm.Print_Titles" localSheetId="0">'2020 terv'!$1:$2</definedName>
    <definedName name="_xlnm.Print_Area" localSheetId="0">'2020 terv'!$A$1:$H$64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2" i="1" l="1"/>
  <c r="D42" i="1"/>
  <c r="B41" i="1"/>
  <c r="B32" i="1" l="1"/>
  <c r="C33" i="1"/>
  <c r="D33" i="1"/>
  <c r="E33" i="1"/>
  <c r="F33" i="1"/>
  <c r="G33" i="1"/>
  <c r="B13" i="1"/>
  <c r="B31" i="1" l="1"/>
  <c r="B33" i="1" s="1"/>
  <c r="B52" i="1" l="1"/>
  <c r="B48" i="1" l="1"/>
  <c r="B40" i="1" l="1"/>
  <c r="C42" i="1"/>
  <c r="F42" i="1"/>
  <c r="G42" i="1"/>
  <c r="C19" i="1" l="1"/>
  <c r="D19" i="1"/>
  <c r="E19" i="1"/>
  <c r="F19" i="1"/>
  <c r="G19" i="1"/>
  <c r="B49" i="1"/>
  <c r="C50" i="1"/>
  <c r="D50" i="1"/>
  <c r="E50" i="1"/>
  <c r="F50" i="1"/>
  <c r="G50" i="1"/>
  <c r="D56" i="1" l="1"/>
  <c r="E56" i="1"/>
  <c r="F56" i="1"/>
  <c r="G56" i="1"/>
  <c r="B47" i="1"/>
  <c r="B50" i="1" s="1"/>
  <c r="B44" i="1"/>
  <c r="B35" i="1"/>
  <c r="B36" i="1"/>
  <c r="B37" i="1"/>
  <c r="B38" i="1"/>
  <c r="B39" i="1"/>
  <c r="C29" i="1"/>
  <c r="D29" i="1"/>
  <c r="E29" i="1"/>
  <c r="F29" i="1"/>
  <c r="G29" i="1"/>
  <c r="B25" i="1"/>
  <c r="B26" i="1"/>
  <c r="B27" i="1"/>
  <c r="B28" i="1"/>
  <c r="B22" i="1"/>
  <c r="B23" i="1"/>
  <c r="B24" i="1"/>
  <c r="B21" i="1"/>
  <c r="B42" i="1" l="1"/>
  <c r="B29" i="1"/>
  <c r="B18" i="1"/>
  <c r="B14" i="1"/>
  <c r="B15" i="1"/>
  <c r="B16" i="1"/>
  <c r="B17" i="1"/>
  <c r="B19" i="1" l="1"/>
  <c r="G5" i="1"/>
  <c r="C5" i="1"/>
  <c r="C55" i="1" l="1"/>
  <c r="C56" i="1" s="1"/>
  <c r="C4" i="1"/>
  <c r="C45" i="1" l="1"/>
  <c r="D45" i="1"/>
  <c r="E45" i="1"/>
  <c r="F45" i="1"/>
  <c r="G45" i="1"/>
  <c r="B53" i="1" l="1"/>
  <c r="C53" i="1"/>
  <c r="C57" i="1" s="1"/>
  <c r="D53" i="1"/>
  <c r="D57" i="1" s="1"/>
  <c r="E53" i="1"/>
  <c r="E57" i="1" s="1"/>
  <c r="F53" i="1"/>
  <c r="F57" i="1" s="1"/>
  <c r="G53" i="1"/>
  <c r="G57" i="1" s="1"/>
  <c r="B45" i="1"/>
  <c r="B55" i="1"/>
  <c r="B56" i="1" s="1"/>
  <c r="B5" i="1"/>
  <c r="B4" i="1"/>
  <c r="G6" i="1"/>
  <c r="F6" i="1"/>
  <c r="E6" i="1"/>
  <c r="D6" i="1"/>
  <c r="C6" i="1"/>
  <c r="D66" i="1"/>
  <c r="E10" i="1"/>
  <c r="D10" i="1"/>
  <c r="B6" i="1" l="1"/>
  <c r="B57" i="1"/>
  <c r="D58" i="1"/>
  <c r="G58" i="1"/>
  <c r="E58" i="1"/>
  <c r="F58" i="1"/>
  <c r="C58" i="1"/>
  <c r="B58" i="1" l="1"/>
</calcChain>
</file>

<file path=xl/sharedStrings.xml><?xml version="1.0" encoding="utf-8"?>
<sst xmlns="http://schemas.openxmlformats.org/spreadsheetml/2006/main" count="67" uniqueCount="67">
  <si>
    <t xml:space="preserve">Megnevezés    </t>
  </si>
  <si>
    <t>Megjegyzés</t>
  </si>
  <si>
    <t>Összesen</t>
  </si>
  <si>
    <t>SZERZŐDÖTT FELADATOK</t>
  </si>
  <si>
    <t>KÖTELEZETTSÉGVÁLLALÁSOK</t>
  </si>
  <si>
    <t>ÚJ INDULÓ FELADATOK</t>
  </si>
  <si>
    <t>FELHALMOZÁSI KIADÁSOK ÖSSZESEN</t>
  </si>
  <si>
    <t>ÚJ INDULÓ FELADATOK ÖSSZESEN</t>
  </si>
  <si>
    <t>Városgazdálkodás</t>
  </si>
  <si>
    <t>Élményfürdő üzletrész vásárlás</t>
  </si>
  <si>
    <t>SZERZŐDÖTT FELADATOK ÖSSZESEN</t>
  </si>
  <si>
    <t>119/2005 (IV. 21) önk.hat. 2006-2020-ig</t>
  </si>
  <si>
    <t>Városgazdálkodás összesen</t>
  </si>
  <si>
    <t>Ebből önkorm.   forrás</t>
  </si>
  <si>
    <t>KÖTELEZETTSÉGVÁLLALÁSOK ÖSSZESEN</t>
  </si>
  <si>
    <t>TOVÁBBI IGÉNYEK</t>
  </si>
  <si>
    <t>TOVÁBBI IGÉNYEK ÖSSZESEN</t>
  </si>
  <si>
    <t>Élményfürdő "C" vendéglátó egység építési részlet (kompenzáció)</t>
  </si>
  <si>
    <t>2009-2031-ig</t>
  </si>
  <si>
    <t>Művelődés, kultúra</t>
  </si>
  <si>
    <t>Művelődés, kultúra összesen</t>
  </si>
  <si>
    <t>Közlekedés</t>
  </si>
  <si>
    <t>Közlekedés összesen</t>
  </si>
  <si>
    <t>Vízgazdálkodás</t>
  </si>
  <si>
    <t>Vízgazdálkodás összesen</t>
  </si>
  <si>
    <t>Közigazgatás</t>
  </si>
  <si>
    <t>Közigazgatás összesen</t>
  </si>
  <si>
    <t>Turisztika</t>
  </si>
  <si>
    <t>Turisztika összesen</t>
  </si>
  <si>
    <t>Oktatás és egyéb intézmény</t>
  </si>
  <si>
    <t>Oktatás és egyéb intézmény összesen</t>
  </si>
  <si>
    <t>Közvilágítás</t>
  </si>
  <si>
    <t>Közvilágítás összesen</t>
  </si>
  <si>
    <t>2019.12.31-ig várh.telj.</t>
  </si>
  <si>
    <t>2020.évi terv</t>
  </si>
  <si>
    <t>2021.évi számítás</t>
  </si>
  <si>
    <t>2021.év után</t>
  </si>
  <si>
    <t>Intelligens gyalogátkelőhely kiépítése 3 helyszínen</t>
  </si>
  <si>
    <t>Kaposvár, 610.sz.főút mellett 3657/121 hrsz.ingatlanra behajtó építése</t>
  </si>
  <si>
    <t>Kaposvár, Szigetvár utcai Tagóvoda előtti zebra kivitelezési munkái</t>
  </si>
  <si>
    <t>Színház park előtti parkoló és útcsatlakozás átépítése</t>
  </si>
  <si>
    <t>Liget Otthon melletti gyalogút útépítés csapadékvíz elvezetéssel</t>
  </si>
  <si>
    <t xml:space="preserve">
TOP-6.1.5-16-KA1-2017-00001 Kaposvár, Malom u.,Kertalja u. és bekötő út infrastruktúrális fejlesztése projekt 2020.évi üteme</t>
  </si>
  <si>
    <t>Vak Bottyán utcai nyomás-menedzsment szelep beépítése</t>
  </si>
  <si>
    <t>Dési Huber utca csapadékvíz elvezetés (garázsok előtt)</t>
  </si>
  <si>
    <t>Dobó István utca csapadékvíz elvezetés</t>
  </si>
  <si>
    <t>Matula tanya csapadékcsatorna cseréje</t>
  </si>
  <si>
    <t>Kossuth tér csapadékvíz elvezetés tervezése</t>
  </si>
  <si>
    <t>Temető fejlesztés</t>
  </si>
  <si>
    <t>Cseri Park környezetalakítás (játszótér)</t>
  </si>
  <si>
    <t>Takáts Gyula tér környezetrendezés</t>
  </si>
  <si>
    <t>Új Életfa felállítása</t>
  </si>
  <si>
    <t>Nobel díjasok terének rekonstrukciója</t>
  </si>
  <si>
    <t>Honvéd utcai Tagiskola klimatizálás</t>
  </si>
  <si>
    <t>Díszterem légkondicionálásának cseréje</t>
  </si>
  <si>
    <t>Polgármesteri Hivatal informatikai fejlesztése</t>
  </si>
  <si>
    <t>Deseda Kemping fejlesztési programja 2020. évi üteme</t>
  </si>
  <si>
    <t>Alaptérkép alapadat-használati és frissítési díja (víz és szennyvíz)</t>
  </si>
  <si>
    <t>Vak Bottyán utcai szennyvíz bekötések kiépítése házi beemelőkkel 3 db</t>
  </si>
  <si>
    <t>Vízelvezetési szolgalmi jogok bejegyzése, 560 + 24 db ingatlan</t>
  </si>
  <si>
    <t>Szabályozási terv évközi módosításai</t>
  </si>
  <si>
    <t>Fő u. 1. bronz szobor tisztítás</t>
  </si>
  <si>
    <t>Kisebb közvilágítási fejlesztések</t>
  </si>
  <si>
    <t>Optikai kábel cseréje</t>
  </si>
  <si>
    <t>Intelligens LED-es közvilágítási hálózat eclipse platform rendszerének fejlesztési költsége</t>
  </si>
  <si>
    <t>Működési költségek között tervezve 4.500 eFt</t>
  </si>
  <si>
    <t>Kapos Holding alaptőke emelés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</si>
</sst>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H_U_F_-;\-* #,##0.00\ _H_U_F_-;_-* &quot;-&quot;??\ _H_U_F_-;_-@_-"/>
    <numFmt numFmtId="164" formatCode="#,##0_ ;\-#,##0\ "/>
  </numFmts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name val="Arial CE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color theme="1"/>
      <name val="Times New Roman"/>
      <family val="1"/>
      <charset val="238"/>
    </font>
    <font>
      <i/>
      <sz val="14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43" fontId="9" fillId="0" borderId="0" applyFont="0" applyFill="0" applyBorder="0" applyAlignment="0" applyProtection="0"/>
    <xf numFmtId="0" fontId="2" fillId="0" borderId="0"/>
  </cellStyleXfs>
  <cellXfs count="114">
    <xf numFmtId="0" fontId="0" fillId="0" borderId="0" xfId="0"/>
    <xf numFmtId="3" fontId="3" fillId="0" borderId="0" xfId="0" applyNumberFormat="1" applyFont="1" applyFill="1" applyAlignment="1">
      <alignment horizontal="right"/>
    </xf>
    <xf numFmtId="3" fontId="3" fillId="0" borderId="2" xfId="0" applyNumberFormat="1" applyFont="1" applyFill="1" applyBorder="1"/>
    <xf numFmtId="3" fontId="3" fillId="0" borderId="2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vertical="center" wrapText="1"/>
    </xf>
    <xf numFmtId="3" fontId="3" fillId="0" borderId="0" xfId="0" applyNumberFormat="1" applyFont="1" applyFill="1"/>
    <xf numFmtId="3" fontId="3" fillId="0" borderId="0" xfId="0" applyNumberFormat="1" applyFont="1" applyFill="1" applyBorder="1" applyAlignment="1"/>
    <xf numFmtId="3" fontId="1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6" fillId="0" borderId="1" xfId="0" applyNumberFormat="1" applyFont="1" applyFill="1" applyBorder="1" applyAlignment="1">
      <alignment horizontal="left" vertical="center"/>
    </xf>
    <xf numFmtId="3" fontId="6" fillId="0" borderId="3" xfId="0" applyNumberFormat="1" applyFont="1" applyFill="1" applyBorder="1" applyAlignment="1">
      <alignment horizontal="left" vertical="center"/>
    </xf>
    <xf numFmtId="3" fontId="6" fillId="0" borderId="6" xfId="0" applyNumberFormat="1" applyFont="1" applyFill="1" applyBorder="1" applyAlignment="1">
      <alignment horizontal="right" wrapText="1"/>
    </xf>
    <xf numFmtId="3" fontId="6" fillId="0" borderId="5" xfId="0" applyNumberFormat="1" applyFont="1" applyFill="1" applyBorder="1" applyAlignment="1">
      <alignment horizontal="right" wrapText="1"/>
    </xf>
    <xf numFmtId="0" fontId="5" fillId="0" borderId="3" xfId="0" applyFont="1" applyFill="1" applyBorder="1" applyAlignment="1">
      <alignment horizontal="left"/>
    </xf>
    <xf numFmtId="3" fontId="5" fillId="0" borderId="3" xfId="1" applyNumberFormat="1" applyFont="1" applyFill="1" applyBorder="1" applyAlignment="1">
      <alignment horizontal="right" wrapText="1"/>
    </xf>
    <xf numFmtId="3" fontId="5" fillId="0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/>
    <xf numFmtId="3" fontId="6" fillId="0" borderId="3" xfId="1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left" wrapText="1"/>
    </xf>
    <xf numFmtId="3" fontId="6" fillId="0" borderId="3" xfId="1" applyNumberFormat="1" applyFont="1" applyFill="1" applyBorder="1" applyAlignment="1">
      <alignment horizontal="right" wrapText="1"/>
    </xf>
    <xf numFmtId="3" fontId="6" fillId="0" borderId="1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/>
    <xf numFmtId="3" fontId="6" fillId="0" borderId="2" xfId="1" applyNumberFormat="1" applyFont="1" applyFill="1" applyBorder="1" applyAlignment="1">
      <alignment horizontal="right" wrapText="1"/>
    </xf>
    <xf numFmtId="3" fontId="5" fillId="0" borderId="1" xfId="0" applyNumberFormat="1" applyFont="1" applyFill="1" applyBorder="1"/>
    <xf numFmtId="0" fontId="5" fillId="0" borderId="4" xfId="0" applyFont="1" applyFill="1" applyBorder="1" applyAlignment="1">
      <alignment horizontal="left"/>
    </xf>
    <xf numFmtId="3" fontId="6" fillId="0" borderId="4" xfId="1" applyNumberFormat="1" applyFont="1" applyFill="1" applyBorder="1" applyAlignment="1">
      <alignment horizontal="right" vertical="center" wrapText="1"/>
    </xf>
    <xf numFmtId="3" fontId="5" fillId="0" borderId="2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/>
    <xf numFmtId="3" fontId="6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>
      <alignment horizontal="right"/>
    </xf>
    <xf numFmtId="3" fontId="6" fillId="0" borderId="9" xfId="0" applyNumberFormat="1" applyFont="1" applyFill="1" applyBorder="1" applyAlignment="1"/>
    <xf numFmtId="3" fontId="6" fillId="0" borderId="10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 wrapText="1"/>
    </xf>
    <xf numFmtId="3" fontId="5" fillId="0" borderId="0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/>
    <xf numFmtId="3" fontId="6" fillId="0" borderId="12" xfId="0" applyNumberFormat="1" applyFont="1" applyFill="1" applyBorder="1" applyAlignment="1"/>
    <xf numFmtId="3" fontId="6" fillId="0" borderId="13" xfId="0" applyNumberFormat="1" applyFont="1" applyFill="1" applyBorder="1" applyAlignment="1">
      <alignment horizontal="right"/>
    </xf>
    <xf numFmtId="3" fontId="5" fillId="0" borderId="14" xfId="0" applyNumberFormat="1" applyFont="1" applyFill="1" applyBorder="1" applyAlignment="1"/>
    <xf numFmtId="3" fontId="5" fillId="0" borderId="15" xfId="0" applyNumberFormat="1" applyFont="1" applyFill="1" applyBorder="1" applyAlignment="1"/>
    <xf numFmtId="3" fontId="5" fillId="0" borderId="16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>
      <alignment horizontal="right"/>
    </xf>
    <xf numFmtId="3" fontId="5" fillId="0" borderId="17" xfId="0" applyNumberFormat="1" applyFont="1" applyFill="1" applyBorder="1" applyAlignment="1">
      <alignment horizontal="right"/>
    </xf>
    <xf numFmtId="3" fontId="8" fillId="0" borderId="16" xfId="0" applyNumberFormat="1" applyFont="1" applyFill="1" applyBorder="1" applyAlignment="1">
      <alignment horizontal="right"/>
    </xf>
    <xf numFmtId="3" fontId="8" fillId="0" borderId="3" xfId="0" applyNumberFormat="1" applyFont="1" applyFill="1" applyBorder="1" applyAlignment="1">
      <alignment horizontal="right"/>
    </xf>
    <xf numFmtId="3" fontId="8" fillId="0" borderId="17" xfId="0" applyNumberFormat="1" applyFont="1" applyFill="1" applyBorder="1" applyAlignment="1">
      <alignment horizontal="right"/>
    </xf>
    <xf numFmtId="3" fontId="6" fillId="0" borderId="1" xfId="0" applyNumberFormat="1" applyFont="1" applyFill="1" applyBorder="1"/>
    <xf numFmtId="0" fontId="7" fillId="0" borderId="11" xfId="0" applyFont="1" applyBorder="1" applyAlignment="1">
      <alignment wrapText="1"/>
    </xf>
    <xf numFmtId="3" fontId="6" fillId="0" borderId="11" xfId="0" applyNumberFormat="1" applyFont="1" applyFill="1" applyBorder="1" applyAlignment="1">
      <alignment horizontal="left" vertical="center"/>
    </xf>
    <xf numFmtId="3" fontId="5" fillId="0" borderId="11" xfId="0" applyNumberFormat="1" applyFont="1" applyFill="1" applyBorder="1" applyAlignment="1">
      <alignment horizontal="left" vertical="center"/>
    </xf>
    <xf numFmtId="3" fontId="5" fillId="0" borderId="11" xfId="0" applyNumberFormat="1" applyFont="1" applyFill="1" applyBorder="1" applyAlignment="1">
      <alignment horizontal="left" vertical="center" wrapText="1"/>
    </xf>
    <xf numFmtId="3" fontId="6" fillId="0" borderId="8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 wrapText="1"/>
    </xf>
    <xf numFmtId="0" fontId="6" fillId="0" borderId="8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right" wrapText="1"/>
    </xf>
    <xf numFmtId="0" fontId="6" fillId="0" borderId="8" xfId="0" applyFont="1" applyFill="1" applyBorder="1" applyAlignment="1">
      <alignment horizontal="right" wrapText="1"/>
    </xf>
    <xf numFmtId="3" fontId="6" fillId="0" borderId="2" xfId="0" applyNumberFormat="1" applyFont="1" applyFill="1" applyBorder="1" applyAlignment="1">
      <alignment horizontal="left" vertical="center"/>
    </xf>
    <xf numFmtId="3" fontId="5" fillId="0" borderId="14" xfId="0" applyNumberFormat="1" applyFont="1" applyFill="1" applyBorder="1" applyAlignment="1">
      <alignment horizontal="right"/>
    </xf>
    <xf numFmtId="3" fontId="5" fillId="0" borderId="15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>
      <alignment horizontal="right" wrapText="1"/>
    </xf>
    <xf numFmtId="0" fontId="6" fillId="0" borderId="12" xfId="0" applyFont="1" applyFill="1" applyBorder="1" applyAlignment="1">
      <alignment horizontal="left"/>
    </xf>
    <xf numFmtId="3" fontId="6" fillId="0" borderId="15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/>
    <xf numFmtId="3" fontId="6" fillId="0" borderId="19" xfId="0" applyNumberFormat="1" applyFont="1" applyFill="1" applyBorder="1" applyAlignment="1">
      <alignment horizontal="right" wrapText="1"/>
    </xf>
    <xf numFmtId="3" fontId="6" fillId="0" borderId="18" xfId="0" applyNumberFormat="1" applyFont="1" applyFill="1" applyBorder="1" applyAlignment="1">
      <alignment horizontal="right" wrapText="1"/>
    </xf>
    <xf numFmtId="3" fontId="5" fillId="0" borderId="19" xfId="1" applyNumberFormat="1" applyFont="1" applyFill="1" applyBorder="1" applyAlignment="1">
      <alignment horizontal="left" vertical="center" wrapText="1"/>
    </xf>
    <xf numFmtId="3" fontId="5" fillId="0" borderId="18" xfId="1" applyNumberFormat="1" applyFont="1" applyFill="1" applyBorder="1" applyAlignment="1">
      <alignment horizontal="left" vertical="center" wrapText="1"/>
    </xf>
    <xf numFmtId="3" fontId="5" fillId="0" borderId="19" xfId="1" applyNumberFormat="1" applyFont="1" applyFill="1" applyBorder="1" applyAlignment="1">
      <alignment horizontal="left" wrapText="1"/>
    </xf>
    <xf numFmtId="3" fontId="6" fillId="0" borderId="19" xfId="1" applyNumberFormat="1" applyFont="1" applyFill="1" applyBorder="1" applyAlignment="1">
      <alignment horizontal="left" wrapText="1"/>
    </xf>
    <xf numFmtId="3" fontId="5" fillId="0" borderId="18" xfId="1" applyNumberFormat="1" applyFont="1" applyFill="1" applyBorder="1" applyAlignment="1">
      <alignment horizontal="left"/>
    </xf>
    <xf numFmtId="3" fontId="6" fillId="0" borderId="23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left" wrapText="1"/>
    </xf>
    <xf numFmtId="3" fontId="6" fillId="0" borderId="0" xfId="1" applyNumberFormat="1" applyFont="1" applyFill="1" applyBorder="1" applyAlignment="1">
      <alignment horizontal="right" wrapText="1"/>
    </xf>
    <xf numFmtId="3" fontId="5" fillId="0" borderId="1" xfId="0" applyNumberFormat="1" applyFont="1" applyFill="1" applyBorder="1" applyAlignment="1">
      <alignment horizontal="right" wrapText="1"/>
    </xf>
    <xf numFmtId="3" fontId="5" fillId="0" borderId="5" xfId="0" applyNumberFormat="1" applyFont="1" applyFill="1" applyBorder="1" applyAlignment="1">
      <alignment horizontal="right" wrapText="1"/>
    </xf>
    <xf numFmtId="3" fontId="5" fillId="0" borderId="22" xfId="0" applyNumberFormat="1" applyFont="1" applyFill="1" applyBorder="1" applyAlignment="1">
      <alignment horizontal="right" wrapText="1"/>
    </xf>
    <xf numFmtId="3" fontId="6" fillId="0" borderId="2" xfId="0" applyNumberFormat="1" applyFont="1" applyFill="1" applyBorder="1" applyAlignment="1">
      <alignment horizontal="right"/>
    </xf>
    <xf numFmtId="3" fontId="6" fillId="0" borderId="4" xfId="0" applyNumberFormat="1" applyFont="1" applyFill="1" applyBorder="1" applyAlignment="1">
      <alignment horizontal="right"/>
    </xf>
    <xf numFmtId="3" fontId="5" fillId="0" borderId="19" xfId="0" applyNumberFormat="1" applyFont="1" applyFill="1" applyBorder="1" applyAlignment="1">
      <alignment horizontal="left" wrapText="1"/>
    </xf>
    <xf numFmtId="3" fontId="5" fillId="0" borderId="0" xfId="1" applyNumberFormat="1" applyFont="1" applyFill="1" applyBorder="1" applyAlignment="1">
      <alignment horizontal="right" wrapText="1"/>
    </xf>
    <xf numFmtId="164" fontId="7" fillId="0" borderId="1" xfId="2" applyNumberFormat="1" applyFont="1" applyBorder="1" applyAlignment="1">
      <alignment horizontal="right" wrapText="1"/>
    </xf>
    <xf numFmtId="0" fontId="7" fillId="0" borderId="11" xfId="0" applyFont="1" applyBorder="1" applyAlignment="1">
      <alignment horizontal="left" vertical="top" wrapText="1" shrinkToFit="1"/>
    </xf>
    <xf numFmtId="0" fontId="5" fillId="0" borderId="11" xfId="3" applyFont="1" applyBorder="1" applyAlignment="1">
      <alignment wrapText="1"/>
    </xf>
    <xf numFmtId="0" fontId="5" fillId="0" borderId="11" xfId="0" applyFont="1" applyBorder="1" applyAlignment="1">
      <alignment horizontal="left" shrinkToFit="1"/>
    </xf>
    <xf numFmtId="0" fontId="5" fillId="0" borderId="27" xfId="0" applyFont="1" applyBorder="1" applyAlignment="1">
      <alignment horizontal="left" wrapText="1" shrinkToFit="1"/>
    </xf>
    <xf numFmtId="0" fontId="6" fillId="0" borderId="27" xfId="0" applyFont="1" applyFill="1" applyBorder="1" applyAlignment="1">
      <alignment horizontal="right" wrapText="1"/>
    </xf>
    <xf numFmtId="0" fontId="6" fillId="0" borderId="27" xfId="0" applyFont="1" applyFill="1" applyBorder="1" applyAlignment="1">
      <alignment horizontal="left" wrapText="1"/>
    </xf>
    <xf numFmtId="0" fontId="5" fillId="0" borderId="27" xfId="0" applyFont="1" applyFill="1" applyBorder="1" applyAlignment="1">
      <alignment horizontal="left" wrapText="1"/>
    </xf>
    <xf numFmtId="3" fontId="6" fillId="0" borderId="1" xfId="1" applyNumberFormat="1" applyFont="1" applyFill="1" applyBorder="1" applyAlignment="1">
      <alignment horizontal="right" wrapText="1"/>
    </xf>
    <xf numFmtId="3" fontId="6" fillId="0" borderId="5" xfId="1" applyNumberFormat="1" applyFont="1" applyFill="1" applyBorder="1" applyAlignment="1">
      <alignment horizontal="right" wrapText="1"/>
    </xf>
    <xf numFmtId="3" fontId="5" fillId="0" borderId="1" xfId="1" applyNumberFormat="1" applyFont="1" applyFill="1" applyBorder="1" applyAlignment="1">
      <alignment horizontal="right" wrapText="1"/>
    </xf>
    <xf numFmtId="0" fontId="5" fillId="0" borderId="3" xfId="0" applyFont="1" applyFill="1" applyBorder="1" applyAlignment="1">
      <alignment horizontal="right" wrapText="1"/>
    </xf>
    <xf numFmtId="164" fontId="7" fillId="0" borderId="3" xfId="2" applyNumberFormat="1" applyFont="1" applyBorder="1" applyAlignment="1">
      <alignment horizontal="right" wrapText="1"/>
    </xf>
    <xf numFmtId="3" fontId="6" fillId="0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/>
    <xf numFmtId="0" fontId="5" fillId="0" borderId="1" xfId="0" applyFont="1" applyFill="1" applyBorder="1" applyAlignment="1">
      <alignment horizontal="right" wrapText="1"/>
    </xf>
    <xf numFmtId="0" fontId="5" fillId="0" borderId="5" xfId="0" applyFont="1" applyFill="1" applyBorder="1" applyAlignment="1">
      <alignment horizontal="right" wrapText="1"/>
    </xf>
    <xf numFmtId="0" fontId="6" fillId="0" borderId="28" xfId="0" applyFont="1" applyFill="1" applyBorder="1" applyAlignment="1">
      <alignment horizontal="right" wrapText="1"/>
    </xf>
    <xf numFmtId="3" fontId="6" fillId="0" borderId="29" xfId="1" applyNumberFormat="1" applyFont="1" applyFill="1" applyBorder="1" applyAlignment="1">
      <alignment horizontal="right" wrapText="1"/>
    </xf>
    <xf numFmtId="3" fontId="6" fillId="0" borderId="25" xfId="1" applyNumberFormat="1" applyFont="1" applyFill="1" applyBorder="1" applyAlignment="1">
      <alignment horizontal="right" wrapText="1"/>
    </xf>
    <xf numFmtId="3" fontId="6" fillId="0" borderId="30" xfId="1" applyNumberFormat="1" applyFont="1" applyFill="1" applyBorder="1" applyAlignment="1">
      <alignment horizontal="right" wrapText="1"/>
    </xf>
    <xf numFmtId="3" fontId="6" fillId="0" borderId="26" xfId="1" applyNumberFormat="1" applyFont="1" applyFill="1" applyBorder="1" applyAlignment="1">
      <alignment horizontal="left" wrapText="1"/>
    </xf>
    <xf numFmtId="3" fontId="6" fillId="0" borderId="9" xfId="0" applyNumberFormat="1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 wrapText="1"/>
    </xf>
    <xf numFmtId="3" fontId="6" fillId="0" borderId="7" xfId="0" applyNumberFormat="1" applyFont="1" applyFill="1" applyBorder="1" applyAlignment="1">
      <alignment horizontal="center" vertical="center" wrapText="1"/>
    </xf>
    <xf numFmtId="3" fontId="6" fillId="0" borderId="24" xfId="0" applyNumberFormat="1" applyFont="1" applyFill="1" applyBorder="1" applyAlignment="1">
      <alignment horizontal="center" vertical="center" wrapText="1"/>
    </xf>
    <xf numFmtId="3" fontId="6" fillId="0" borderId="20" xfId="0" applyNumberFormat="1" applyFont="1" applyFill="1" applyBorder="1" applyAlignment="1">
      <alignment horizontal="center" vertical="center" wrapText="1"/>
    </xf>
    <xf numFmtId="3" fontId="6" fillId="0" borderId="14" xfId="0" applyNumberFormat="1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</cellXfs>
  <cellStyles count="4">
    <cellStyle name="Ezres" xfId="2" builtinId="3"/>
    <cellStyle name="Normál" xfId="0" builtinId="0"/>
    <cellStyle name="Normál 2" xfId="3"/>
    <cellStyle name="Normál_Pályázatok 200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tabSelected="1" zoomScale="75" zoomScaleNormal="75" workbookViewId="0">
      <pane xSplit="1" ySplit="2" topLeftCell="D3" activePane="bottomRight" state="frozen"/>
      <selection pane="topRight" activeCell="B1" sqref="B1"/>
      <selection pane="bottomLeft" activeCell="A3" sqref="A3"/>
      <selection pane="bottomRight" activeCell="M14" sqref="M14"/>
    </sheetView>
  </sheetViews>
  <sheetFormatPr defaultRowHeight="12.75" x14ac:dyDescent="0.2"/>
  <cols>
    <col min="1" max="1" width="58.7109375" style="6" customWidth="1"/>
    <col min="2" max="3" width="14.28515625" style="6" customWidth="1"/>
    <col min="4" max="4" width="14.7109375" style="7" customWidth="1"/>
    <col min="5" max="6" width="13.28515625" style="1" customWidth="1"/>
    <col min="7" max="7" width="13.28515625" style="8" customWidth="1"/>
    <col min="8" max="8" width="30.85546875" style="1" customWidth="1"/>
    <col min="9" max="16384" width="9.140625" style="5"/>
  </cols>
  <sheetData>
    <row r="1" spans="1:8" s="2" customFormat="1" ht="26.25" customHeight="1" x14ac:dyDescent="0.2">
      <c r="A1" s="106" t="s">
        <v>0</v>
      </c>
      <c r="B1" s="112" t="s">
        <v>2</v>
      </c>
      <c r="C1" s="108" t="s">
        <v>33</v>
      </c>
      <c r="D1" s="108" t="s">
        <v>34</v>
      </c>
      <c r="E1" s="108" t="s">
        <v>13</v>
      </c>
      <c r="F1" s="108" t="s">
        <v>35</v>
      </c>
      <c r="G1" s="108" t="s">
        <v>36</v>
      </c>
      <c r="H1" s="110" t="s">
        <v>1</v>
      </c>
    </row>
    <row r="2" spans="1:8" s="3" customFormat="1" ht="64.5" customHeight="1" x14ac:dyDescent="0.25">
      <c r="A2" s="107"/>
      <c r="B2" s="113"/>
      <c r="C2" s="109"/>
      <c r="D2" s="109"/>
      <c r="E2" s="109"/>
      <c r="F2" s="109"/>
      <c r="G2" s="109"/>
      <c r="H2" s="111"/>
    </row>
    <row r="3" spans="1:8" s="4" customFormat="1" ht="24.95" customHeight="1" x14ac:dyDescent="0.3">
      <c r="A3" s="50" t="s">
        <v>3</v>
      </c>
      <c r="B3" s="9"/>
      <c r="C3" s="10"/>
      <c r="D3" s="11"/>
      <c r="E3" s="11"/>
      <c r="F3" s="11"/>
      <c r="G3" s="12"/>
      <c r="H3" s="67"/>
    </row>
    <row r="4" spans="1:8" s="4" customFormat="1" ht="40.5" customHeight="1" x14ac:dyDescent="0.3">
      <c r="A4" s="51" t="s">
        <v>9</v>
      </c>
      <c r="B4" s="15">
        <f>C4+D4+F4+G4</f>
        <v>1800000</v>
      </c>
      <c r="C4" s="43">
        <f>1560000+120000</f>
        <v>1680000</v>
      </c>
      <c r="D4" s="63">
        <v>120000</v>
      </c>
      <c r="E4" s="77">
        <v>120000</v>
      </c>
      <c r="F4" s="77"/>
      <c r="G4" s="78">
        <v>0</v>
      </c>
      <c r="H4" s="82" t="s">
        <v>11</v>
      </c>
    </row>
    <row r="5" spans="1:8" s="4" customFormat="1" ht="36" customHeight="1" x14ac:dyDescent="0.3">
      <c r="A5" s="52" t="s">
        <v>17</v>
      </c>
      <c r="B5" s="15">
        <f>C5+D5+F5+G5</f>
        <v>43717</v>
      </c>
      <c r="C5" s="43">
        <f>18217+1822</f>
        <v>20039</v>
      </c>
      <c r="D5" s="63">
        <v>1822</v>
      </c>
      <c r="E5" s="63">
        <v>0</v>
      </c>
      <c r="F5" s="63">
        <v>1822</v>
      </c>
      <c r="G5" s="79">
        <f>21856-1822</f>
        <v>20034</v>
      </c>
      <c r="H5" s="82" t="s">
        <v>18</v>
      </c>
    </row>
    <row r="6" spans="1:8" s="4" customFormat="1" ht="25.5" customHeight="1" x14ac:dyDescent="0.3">
      <c r="A6" s="53" t="s">
        <v>10</v>
      </c>
      <c r="B6" s="80">
        <f t="shared" ref="B6:G6" si="0">SUM(B4:B5)</f>
        <v>1843717</v>
      </c>
      <c r="C6" s="81">
        <f t="shared" si="0"/>
        <v>1700039</v>
      </c>
      <c r="D6" s="81">
        <f t="shared" si="0"/>
        <v>121822</v>
      </c>
      <c r="E6" s="81">
        <f t="shared" si="0"/>
        <v>120000</v>
      </c>
      <c r="F6" s="81">
        <f t="shared" si="0"/>
        <v>1822</v>
      </c>
      <c r="G6" s="81">
        <f t="shared" si="0"/>
        <v>20034</v>
      </c>
      <c r="H6" s="68"/>
    </row>
    <row r="7" spans="1:8" ht="24.95" hidden="1" customHeight="1" x14ac:dyDescent="0.3">
      <c r="A7" s="54" t="s">
        <v>4</v>
      </c>
      <c r="B7" s="9"/>
      <c r="C7" s="13"/>
      <c r="D7" s="14"/>
      <c r="E7" s="15"/>
      <c r="F7" s="15"/>
      <c r="G7" s="16"/>
      <c r="H7" s="69"/>
    </row>
    <row r="8" spans="1:8" ht="15.75" hidden="1" customHeight="1" x14ac:dyDescent="0.3">
      <c r="A8" s="54"/>
      <c r="B8" s="9"/>
      <c r="C8" s="13"/>
      <c r="D8" s="14"/>
      <c r="E8" s="15"/>
      <c r="F8" s="15"/>
      <c r="G8" s="16"/>
      <c r="H8" s="69"/>
    </row>
    <row r="9" spans="1:8" ht="16.5" hidden="1" customHeight="1" x14ac:dyDescent="0.3">
      <c r="A9" s="55"/>
      <c r="B9" s="9"/>
      <c r="C9" s="13"/>
      <c r="D9" s="17"/>
      <c r="E9" s="18"/>
      <c r="F9" s="19"/>
      <c r="G9" s="19"/>
      <c r="H9" s="69"/>
    </row>
    <row r="10" spans="1:8" ht="18.75" hidden="1" x14ac:dyDescent="0.3">
      <c r="A10" s="56" t="s">
        <v>14</v>
      </c>
      <c r="B10" s="60"/>
      <c r="C10" s="26"/>
      <c r="D10" s="27">
        <f>SUM(D9)</f>
        <v>0</v>
      </c>
      <c r="E10" s="27">
        <f>SUM(E9)</f>
        <v>0</v>
      </c>
      <c r="F10" s="28"/>
      <c r="G10" s="28"/>
      <c r="H10" s="70"/>
    </row>
    <row r="11" spans="1:8" ht="18.75" x14ac:dyDescent="0.3">
      <c r="A11" s="57" t="s">
        <v>5</v>
      </c>
      <c r="B11" s="25"/>
      <c r="C11" s="20"/>
      <c r="D11" s="14"/>
      <c r="E11" s="15"/>
      <c r="F11" s="15"/>
      <c r="G11" s="16"/>
      <c r="H11" s="71"/>
    </row>
    <row r="12" spans="1:8" ht="18.75" x14ac:dyDescent="0.3">
      <c r="A12" s="57" t="s">
        <v>21</v>
      </c>
      <c r="B12" s="25"/>
      <c r="C12" s="20"/>
      <c r="D12" s="14"/>
      <c r="E12" s="15"/>
      <c r="F12" s="15"/>
      <c r="G12" s="16"/>
      <c r="H12" s="71"/>
    </row>
    <row r="13" spans="1:8" ht="18.75" x14ac:dyDescent="0.3">
      <c r="A13" s="55" t="s">
        <v>37</v>
      </c>
      <c r="B13" s="25">
        <f t="shared" ref="B13:B18" si="1">C13+D13+F13+G13</f>
        <v>9000</v>
      </c>
      <c r="C13" s="95"/>
      <c r="D13" s="94">
        <v>9000</v>
      </c>
      <c r="E13" s="94">
        <v>9000</v>
      </c>
      <c r="F13" s="43"/>
      <c r="G13" s="66"/>
      <c r="H13" s="71"/>
    </row>
    <row r="14" spans="1:8" ht="37.5" x14ac:dyDescent="0.3">
      <c r="A14" s="55" t="s">
        <v>38</v>
      </c>
      <c r="B14" s="25">
        <f t="shared" si="1"/>
        <v>20000</v>
      </c>
      <c r="C14" s="95"/>
      <c r="D14" s="94">
        <v>20000</v>
      </c>
      <c r="E14" s="94">
        <v>20000</v>
      </c>
      <c r="F14" s="43"/>
      <c r="G14" s="66"/>
      <c r="H14" s="71"/>
    </row>
    <row r="15" spans="1:8" ht="37.5" x14ac:dyDescent="0.3">
      <c r="A15" s="55" t="s">
        <v>39</v>
      </c>
      <c r="B15" s="25">
        <f t="shared" si="1"/>
        <v>7000</v>
      </c>
      <c r="C15" s="95"/>
      <c r="D15" s="94">
        <v>7000</v>
      </c>
      <c r="E15" s="94">
        <v>7000</v>
      </c>
      <c r="F15" s="43"/>
      <c r="G15" s="66"/>
      <c r="H15" s="71"/>
    </row>
    <row r="16" spans="1:8" ht="37.5" x14ac:dyDescent="0.3">
      <c r="A16" s="85" t="s">
        <v>40</v>
      </c>
      <c r="B16" s="25">
        <f t="shared" si="1"/>
        <v>25000</v>
      </c>
      <c r="C16" s="95"/>
      <c r="D16" s="84">
        <v>25000</v>
      </c>
      <c r="E16" s="84">
        <v>25000</v>
      </c>
      <c r="F16" s="43"/>
      <c r="G16" s="66"/>
      <c r="H16" s="71"/>
    </row>
    <row r="17" spans="1:8" ht="37.5" x14ac:dyDescent="0.3">
      <c r="A17" s="85" t="s">
        <v>41</v>
      </c>
      <c r="B17" s="25">
        <f t="shared" si="1"/>
        <v>24000</v>
      </c>
      <c r="C17" s="95"/>
      <c r="D17" s="84">
        <v>24000</v>
      </c>
      <c r="E17" s="84">
        <v>24000</v>
      </c>
      <c r="F17" s="43"/>
      <c r="G17" s="66"/>
      <c r="H17" s="71"/>
    </row>
    <row r="18" spans="1:8" ht="79.5" customHeight="1" x14ac:dyDescent="0.3">
      <c r="A18" s="85" t="s">
        <v>42</v>
      </c>
      <c r="B18" s="25">
        <f t="shared" si="1"/>
        <v>94085</v>
      </c>
      <c r="C18" s="95"/>
      <c r="D18" s="96">
        <v>94085</v>
      </c>
      <c r="E18" s="96">
        <v>0</v>
      </c>
      <c r="F18" s="43"/>
      <c r="G18" s="66"/>
      <c r="H18" s="71"/>
    </row>
    <row r="19" spans="1:8" ht="18.75" x14ac:dyDescent="0.3">
      <c r="A19" s="58" t="s">
        <v>22</v>
      </c>
      <c r="B19" s="21">
        <f t="shared" ref="B19:G19" si="2">SUM(B13:B18)</f>
        <v>179085</v>
      </c>
      <c r="C19" s="21">
        <f t="shared" si="2"/>
        <v>0</v>
      </c>
      <c r="D19" s="21">
        <f t="shared" si="2"/>
        <v>179085</v>
      </c>
      <c r="E19" s="21">
        <f t="shared" si="2"/>
        <v>85000</v>
      </c>
      <c r="F19" s="21">
        <f t="shared" si="2"/>
        <v>0</v>
      </c>
      <c r="G19" s="21">
        <f t="shared" si="2"/>
        <v>0</v>
      </c>
      <c r="H19" s="72"/>
    </row>
    <row r="20" spans="1:8" ht="18.75" x14ac:dyDescent="0.3">
      <c r="A20" s="57" t="s">
        <v>23</v>
      </c>
      <c r="B20" s="25"/>
      <c r="C20" s="75"/>
      <c r="D20" s="76"/>
      <c r="E20" s="21"/>
      <c r="F20" s="22"/>
      <c r="G20" s="23"/>
      <c r="H20" s="72"/>
    </row>
    <row r="21" spans="1:8" ht="37.5" x14ac:dyDescent="0.3">
      <c r="A21" s="55" t="s">
        <v>57</v>
      </c>
      <c r="B21" s="25">
        <f>C21+D21+F21+G21</f>
        <v>635</v>
      </c>
      <c r="C21" s="99"/>
      <c r="D21" s="83">
        <v>635</v>
      </c>
      <c r="E21" s="14">
        <v>500</v>
      </c>
      <c r="F21" s="22"/>
      <c r="G21" s="23"/>
      <c r="H21" s="72"/>
    </row>
    <row r="22" spans="1:8" ht="37.5" x14ac:dyDescent="0.3">
      <c r="A22" s="55" t="s">
        <v>43</v>
      </c>
      <c r="B22" s="25">
        <f t="shared" ref="B22:B28" si="3">C22+D22+F22+G22</f>
        <v>2540</v>
      </c>
      <c r="C22" s="99"/>
      <c r="D22" s="83">
        <v>2540</v>
      </c>
      <c r="E22" s="14">
        <v>2000</v>
      </c>
      <c r="F22" s="22"/>
      <c r="G22" s="23"/>
      <c r="H22" s="72"/>
    </row>
    <row r="23" spans="1:8" ht="37.5" x14ac:dyDescent="0.3">
      <c r="A23" s="55" t="s">
        <v>58</v>
      </c>
      <c r="B23" s="25">
        <f t="shared" si="3"/>
        <v>5080</v>
      </c>
      <c r="C23" s="99"/>
      <c r="D23" s="83">
        <v>5080</v>
      </c>
      <c r="E23" s="14">
        <v>4000</v>
      </c>
      <c r="F23" s="22"/>
      <c r="G23" s="23"/>
      <c r="H23" s="72"/>
    </row>
    <row r="24" spans="1:8" ht="37.5" x14ac:dyDescent="0.3">
      <c r="A24" s="86" t="s">
        <v>59</v>
      </c>
      <c r="B24" s="25">
        <f t="shared" si="3"/>
        <v>14834</v>
      </c>
      <c r="C24" s="99"/>
      <c r="D24" s="83">
        <v>14834</v>
      </c>
      <c r="E24" s="14">
        <v>11680</v>
      </c>
      <c r="F24" s="22"/>
      <c r="G24" s="23"/>
      <c r="H24" s="72"/>
    </row>
    <row r="25" spans="1:8" ht="37.5" x14ac:dyDescent="0.3">
      <c r="A25" s="86" t="s">
        <v>44</v>
      </c>
      <c r="B25" s="25">
        <f t="shared" si="3"/>
        <v>13000</v>
      </c>
      <c r="C25" s="99"/>
      <c r="D25" s="94">
        <v>13000</v>
      </c>
      <c r="E25" s="83">
        <v>13000</v>
      </c>
      <c r="F25" s="97"/>
      <c r="G25" s="98"/>
      <c r="H25" s="72"/>
    </row>
    <row r="26" spans="1:8" ht="18.75" x14ac:dyDescent="0.3">
      <c r="A26" s="86" t="s">
        <v>45</v>
      </c>
      <c r="B26" s="25">
        <f t="shared" si="3"/>
        <v>10000</v>
      </c>
      <c r="C26" s="99"/>
      <c r="D26" s="94">
        <v>10000</v>
      </c>
      <c r="E26" s="83">
        <v>10000</v>
      </c>
      <c r="F26" s="97"/>
      <c r="G26" s="98"/>
      <c r="H26" s="72"/>
    </row>
    <row r="27" spans="1:8" ht="18.75" x14ac:dyDescent="0.3">
      <c r="A27" s="86" t="s">
        <v>46</v>
      </c>
      <c r="B27" s="25">
        <f t="shared" si="3"/>
        <v>25000</v>
      </c>
      <c r="C27" s="99"/>
      <c r="D27" s="94">
        <v>25000</v>
      </c>
      <c r="E27" s="83">
        <v>25000</v>
      </c>
      <c r="F27" s="97"/>
      <c r="G27" s="98"/>
      <c r="H27" s="72"/>
    </row>
    <row r="28" spans="1:8" ht="18.75" x14ac:dyDescent="0.3">
      <c r="A28" s="86" t="s">
        <v>47</v>
      </c>
      <c r="B28" s="25">
        <f t="shared" si="3"/>
        <v>3000</v>
      </c>
      <c r="C28" s="99"/>
      <c r="D28" s="94">
        <v>3000</v>
      </c>
      <c r="E28" s="83">
        <v>3000</v>
      </c>
      <c r="F28" s="97"/>
      <c r="G28" s="98"/>
      <c r="H28" s="72"/>
    </row>
    <row r="29" spans="1:8" ht="19.5" thickBot="1" x14ac:dyDescent="0.35">
      <c r="A29" s="101" t="s">
        <v>24</v>
      </c>
      <c r="B29" s="102">
        <f t="shared" ref="B29:G29" si="4">SUM(B21:B28)</f>
        <v>74089</v>
      </c>
      <c r="C29" s="102">
        <f t="shared" si="4"/>
        <v>0</v>
      </c>
      <c r="D29" s="103">
        <f t="shared" si="4"/>
        <v>74089</v>
      </c>
      <c r="E29" s="104">
        <f t="shared" si="4"/>
        <v>69180</v>
      </c>
      <c r="F29" s="102">
        <f t="shared" si="4"/>
        <v>0</v>
      </c>
      <c r="G29" s="102">
        <f t="shared" si="4"/>
        <v>0</v>
      </c>
      <c r="H29" s="105"/>
    </row>
    <row r="30" spans="1:8" ht="18.75" x14ac:dyDescent="0.3">
      <c r="A30" s="57" t="s">
        <v>31</v>
      </c>
      <c r="B30" s="21"/>
      <c r="C30" s="21"/>
      <c r="D30" s="21"/>
      <c r="E30" s="21"/>
      <c r="F30" s="21"/>
      <c r="G30" s="21"/>
      <c r="H30" s="72"/>
    </row>
    <row r="31" spans="1:8" ht="18.75" x14ac:dyDescent="0.3">
      <c r="A31" s="55" t="s">
        <v>62</v>
      </c>
      <c r="B31" s="14">
        <f>C31+D31+F31+G31</f>
        <v>1800</v>
      </c>
      <c r="C31" s="21"/>
      <c r="D31" s="14">
        <v>1800</v>
      </c>
      <c r="E31" s="14">
        <v>1800</v>
      </c>
      <c r="F31" s="21"/>
      <c r="G31" s="21"/>
      <c r="H31" s="72"/>
    </row>
    <row r="32" spans="1:8" ht="37.5" x14ac:dyDescent="0.3">
      <c r="A32" s="55" t="s">
        <v>64</v>
      </c>
      <c r="B32" s="14">
        <f>C32+D32+F32+G32</f>
        <v>1500</v>
      </c>
      <c r="C32" s="21"/>
      <c r="D32" s="14">
        <v>1500</v>
      </c>
      <c r="E32" s="14">
        <v>1500</v>
      </c>
      <c r="F32" s="21"/>
      <c r="G32" s="21"/>
      <c r="H32" s="71" t="s">
        <v>65</v>
      </c>
    </row>
    <row r="33" spans="1:8" ht="18.75" x14ac:dyDescent="0.3">
      <c r="A33" s="58" t="s">
        <v>32</v>
      </c>
      <c r="B33" s="21">
        <f>SUM(B31:B32)</f>
        <v>3300</v>
      </c>
      <c r="C33" s="21">
        <f t="shared" ref="C33:G33" si="5">SUM(C31:C32)</f>
        <v>0</v>
      </c>
      <c r="D33" s="21">
        <f t="shared" si="5"/>
        <v>3300</v>
      </c>
      <c r="E33" s="21">
        <f t="shared" si="5"/>
        <v>3300</v>
      </c>
      <c r="F33" s="21">
        <f t="shared" si="5"/>
        <v>0</v>
      </c>
      <c r="G33" s="21">
        <f t="shared" si="5"/>
        <v>0</v>
      </c>
      <c r="H33" s="72"/>
    </row>
    <row r="34" spans="1:8" ht="18.75" x14ac:dyDescent="0.3">
      <c r="A34" s="57" t="s">
        <v>8</v>
      </c>
      <c r="B34" s="25"/>
      <c r="C34" s="20"/>
      <c r="D34" s="21"/>
      <c r="E34" s="21"/>
      <c r="F34" s="15"/>
      <c r="G34" s="16"/>
      <c r="H34" s="71"/>
    </row>
    <row r="35" spans="1:8" ht="18.75" x14ac:dyDescent="0.3">
      <c r="A35" s="55" t="s">
        <v>48</v>
      </c>
      <c r="B35" s="25">
        <f t="shared" ref="B35:B41" si="6">C35+D35+F35+G35</f>
        <v>20000</v>
      </c>
      <c r="C35" s="99"/>
      <c r="D35" s="14">
        <v>20000</v>
      </c>
      <c r="E35" s="14">
        <v>20000</v>
      </c>
      <c r="F35" s="15"/>
      <c r="G35" s="16"/>
      <c r="H35" s="71"/>
    </row>
    <row r="36" spans="1:8" ht="18.75" x14ac:dyDescent="0.3">
      <c r="A36" s="55" t="s">
        <v>49</v>
      </c>
      <c r="B36" s="25">
        <f t="shared" si="6"/>
        <v>40000</v>
      </c>
      <c r="C36" s="99"/>
      <c r="D36" s="14">
        <v>40000</v>
      </c>
      <c r="E36" s="14">
        <v>40000</v>
      </c>
      <c r="F36" s="15"/>
      <c r="G36" s="16"/>
      <c r="H36" s="71"/>
    </row>
    <row r="37" spans="1:8" ht="18.75" x14ac:dyDescent="0.3">
      <c r="A37" s="87" t="s">
        <v>50</v>
      </c>
      <c r="B37" s="25">
        <f t="shared" si="6"/>
        <v>14500</v>
      </c>
      <c r="C37" s="99"/>
      <c r="D37" s="14">
        <v>14500</v>
      </c>
      <c r="E37" s="14">
        <v>14500</v>
      </c>
      <c r="F37" s="15"/>
      <c r="G37" s="16"/>
      <c r="H37" s="71"/>
    </row>
    <row r="38" spans="1:8" ht="18.75" x14ac:dyDescent="0.3">
      <c r="A38" s="88" t="s">
        <v>51</v>
      </c>
      <c r="B38" s="25">
        <f t="shared" si="6"/>
        <v>25000</v>
      </c>
      <c r="C38" s="99"/>
      <c r="D38" s="14">
        <v>25000</v>
      </c>
      <c r="E38" s="14">
        <v>25000</v>
      </c>
      <c r="F38" s="43"/>
      <c r="G38" s="66"/>
      <c r="H38" s="71"/>
    </row>
    <row r="39" spans="1:8" ht="18.75" x14ac:dyDescent="0.3">
      <c r="A39" s="88" t="s">
        <v>52</v>
      </c>
      <c r="B39" s="25">
        <f t="shared" si="6"/>
        <v>12000</v>
      </c>
      <c r="C39" s="99"/>
      <c r="D39" s="14">
        <v>12000</v>
      </c>
      <c r="E39" s="14">
        <v>12000</v>
      </c>
      <c r="F39" s="43"/>
      <c r="G39" s="66"/>
      <c r="H39" s="71"/>
    </row>
    <row r="40" spans="1:8" ht="18.75" x14ac:dyDescent="0.3">
      <c r="A40" s="88" t="s">
        <v>60</v>
      </c>
      <c r="B40" s="25">
        <f t="shared" si="6"/>
        <v>1000</v>
      </c>
      <c r="C40" s="100"/>
      <c r="D40" s="14">
        <v>1000</v>
      </c>
      <c r="E40" s="14">
        <v>1000</v>
      </c>
      <c r="F40" s="15"/>
      <c r="G40" s="29"/>
      <c r="H40" s="71"/>
    </row>
    <row r="41" spans="1:8" ht="18.75" x14ac:dyDescent="0.3">
      <c r="A41" s="88" t="s">
        <v>66</v>
      </c>
      <c r="B41" s="25">
        <f t="shared" si="6"/>
        <v>115000</v>
      </c>
      <c r="C41" s="100"/>
      <c r="D41" s="14">
        <v>115000</v>
      </c>
      <c r="E41" s="14">
        <v>115000</v>
      </c>
      <c r="F41" s="15"/>
      <c r="G41" s="29"/>
      <c r="H41" s="71"/>
    </row>
    <row r="42" spans="1:8" ht="18.75" x14ac:dyDescent="0.3">
      <c r="A42" s="89" t="s">
        <v>12</v>
      </c>
      <c r="B42" s="92">
        <f>SUM(B35:B41)</f>
        <v>227500</v>
      </c>
      <c r="C42" s="92">
        <f t="shared" ref="C42:G42" si="7">SUM(C35:C40)</f>
        <v>0</v>
      </c>
      <c r="D42" s="92">
        <f>SUM(D35:D41)</f>
        <v>227500</v>
      </c>
      <c r="E42" s="92">
        <f>SUM(E35:E41)</f>
        <v>227500</v>
      </c>
      <c r="F42" s="92">
        <f t="shared" si="7"/>
        <v>0</v>
      </c>
      <c r="G42" s="92">
        <f t="shared" si="7"/>
        <v>0</v>
      </c>
      <c r="H42" s="71"/>
    </row>
    <row r="43" spans="1:8" ht="18.75" x14ac:dyDescent="0.3">
      <c r="A43" s="90" t="s">
        <v>29</v>
      </c>
      <c r="B43" s="76"/>
      <c r="C43" s="21"/>
      <c r="D43" s="21"/>
      <c r="E43" s="21"/>
      <c r="F43" s="21"/>
      <c r="G43" s="21"/>
      <c r="H43" s="71"/>
    </row>
    <row r="44" spans="1:8" ht="18.75" x14ac:dyDescent="0.3">
      <c r="A44" s="91" t="s">
        <v>53</v>
      </c>
      <c r="B44" s="83">
        <f>C44+D44+F44+G44</f>
        <v>10000</v>
      </c>
      <c r="C44" s="99"/>
      <c r="D44" s="14">
        <v>10000</v>
      </c>
      <c r="E44" s="14">
        <v>10000</v>
      </c>
      <c r="F44" s="21"/>
      <c r="G44" s="21"/>
      <c r="H44" s="71"/>
    </row>
    <row r="45" spans="1:8" ht="18.75" x14ac:dyDescent="0.3">
      <c r="A45" s="89" t="s">
        <v>30</v>
      </c>
      <c r="B45" s="92">
        <f t="shared" ref="B45:G45" si="8">SUM(B44:B44)</f>
        <v>10000</v>
      </c>
      <c r="C45" s="92">
        <f t="shared" si="8"/>
        <v>0</v>
      </c>
      <c r="D45" s="93">
        <f t="shared" si="8"/>
        <v>10000</v>
      </c>
      <c r="E45" s="92">
        <f t="shared" si="8"/>
        <v>10000</v>
      </c>
      <c r="F45" s="92">
        <f t="shared" si="8"/>
        <v>0</v>
      </c>
      <c r="G45" s="76">
        <f t="shared" si="8"/>
        <v>0</v>
      </c>
      <c r="H45" s="71"/>
    </row>
    <row r="46" spans="1:8" ht="21" customHeight="1" x14ac:dyDescent="0.3">
      <c r="A46" s="57" t="s">
        <v>25</v>
      </c>
      <c r="B46" s="25"/>
      <c r="C46" s="20"/>
      <c r="D46" s="21"/>
      <c r="E46" s="21"/>
      <c r="F46" s="15"/>
      <c r="G46" s="16"/>
      <c r="H46" s="71"/>
    </row>
    <row r="47" spans="1:8" ht="21" customHeight="1" x14ac:dyDescent="0.3">
      <c r="A47" s="55" t="s">
        <v>54</v>
      </c>
      <c r="B47" s="25">
        <f>C47+D47+F47+G47</f>
        <v>3000</v>
      </c>
      <c r="C47" s="99"/>
      <c r="D47" s="14">
        <v>3000</v>
      </c>
      <c r="E47" s="14">
        <v>3000</v>
      </c>
      <c r="F47" s="15"/>
      <c r="G47" s="16"/>
      <c r="H47" s="71"/>
    </row>
    <row r="48" spans="1:8" ht="18.75" x14ac:dyDescent="0.3">
      <c r="A48" s="55" t="s">
        <v>63</v>
      </c>
      <c r="B48" s="25">
        <f>C48+D48+F48+G48</f>
        <v>1830</v>
      </c>
      <c r="C48" s="95"/>
      <c r="D48" s="14">
        <v>1830</v>
      </c>
      <c r="E48" s="14">
        <v>1830</v>
      </c>
      <c r="F48" s="43"/>
      <c r="G48" s="66"/>
      <c r="H48" s="71"/>
    </row>
    <row r="49" spans="1:8" ht="21" customHeight="1" x14ac:dyDescent="0.3">
      <c r="A49" s="55" t="s">
        <v>55</v>
      </c>
      <c r="B49" s="25">
        <f>C49+D49+F49+G49</f>
        <v>10000</v>
      </c>
      <c r="C49" s="95"/>
      <c r="D49" s="14">
        <v>10000</v>
      </c>
      <c r="E49" s="14">
        <v>10000</v>
      </c>
      <c r="F49" s="43"/>
      <c r="G49" s="66"/>
      <c r="H49" s="71"/>
    </row>
    <row r="50" spans="1:8" ht="18.75" x14ac:dyDescent="0.3">
      <c r="A50" s="58" t="s">
        <v>26</v>
      </c>
      <c r="B50" s="21">
        <f t="shared" ref="B50:G50" si="9">SUM(B47:B49)</f>
        <v>14830</v>
      </c>
      <c r="C50" s="21">
        <f t="shared" si="9"/>
        <v>0</v>
      </c>
      <c r="D50" s="21">
        <f t="shared" si="9"/>
        <v>14830</v>
      </c>
      <c r="E50" s="21">
        <f t="shared" si="9"/>
        <v>14830</v>
      </c>
      <c r="F50" s="21">
        <f t="shared" si="9"/>
        <v>0</v>
      </c>
      <c r="G50" s="21">
        <f t="shared" si="9"/>
        <v>0</v>
      </c>
      <c r="H50" s="71"/>
    </row>
    <row r="51" spans="1:8" ht="18.75" x14ac:dyDescent="0.3">
      <c r="A51" s="57" t="s">
        <v>19</v>
      </c>
      <c r="B51" s="25"/>
      <c r="C51" s="20"/>
      <c r="D51" s="14"/>
      <c r="E51" s="15"/>
      <c r="F51" s="15"/>
      <c r="G51" s="16"/>
      <c r="H51" s="71"/>
    </row>
    <row r="52" spans="1:8" ht="18.75" x14ac:dyDescent="0.3">
      <c r="A52" s="49" t="s">
        <v>61</v>
      </c>
      <c r="B52" s="25">
        <f>C52+D52+F52+G52</f>
        <v>508</v>
      </c>
      <c r="C52" s="63"/>
      <c r="D52" s="14">
        <v>508</v>
      </c>
      <c r="E52" s="14">
        <v>508</v>
      </c>
      <c r="F52" s="15">
        <v>0</v>
      </c>
      <c r="G52" s="16">
        <v>0</v>
      </c>
      <c r="H52" s="71"/>
    </row>
    <row r="53" spans="1:8" ht="18.75" x14ac:dyDescent="0.3">
      <c r="A53" s="58" t="s">
        <v>20</v>
      </c>
      <c r="B53" s="48">
        <f t="shared" ref="B53:G53" si="10">SUM(B52:B52)</f>
        <v>508</v>
      </c>
      <c r="C53" s="48">
        <f t="shared" si="10"/>
        <v>0</v>
      </c>
      <c r="D53" s="48">
        <f t="shared" si="10"/>
        <v>508</v>
      </c>
      <c r="E53" s="48">
        <f t="shared" si="10"/>
        <v>508</v>
      </c>
      <c r="F53" s="48">
        <f t="shared" si="10"/>
        <v>0</v>
      </c>
      <c r="G53" s="48">
        <f t="shared" si="10"/>
        <v>0</v>
      </c>
      <c r="H53" s="71"/>
    </row>
    <row r="54" spans="1:8" ht="18.75" x14ac:dyDescent="0.3">
      <c r="A54" s="57" t="s">
        <v>27</v>
      </c>
      <c r="B54" s="48"/>
      <c r="C54" s="48"/>
      <c r="D54" s="48"/>
      <c r="E54" s="48"/>
      <c r="F54" s="48"/>
      <c r="G54" s="48"/>
      <c r="H54" s="71"/>
    </row>
    <row r="55" spans="1:8" ht="37.5" x14ac:dyDescent="0.3">
      <c r="A55" s="55" t="s">
        <v>56</v>
      </c>
      <c r="B55" s="25">
        <f>SUM(C55,D55,F55,G55)</f>
        <v>2540000</v>
      </c>
      <c r="C55" s="14">
        <f>623240+866140</f>
        <v>1489380</v>
      </c>
      <c r="D55" s="25">
        <v>1050620</v>
      </c>
      <c r="E55" s="25">
        <v>0</v>
      </c>
      <c r="F55" s="25">
        <v>0</v>
      </c>
      <c r="G55" s="25">
        <v>0</v>
      </c>
      <c r="H55" s="71"/>
    </row>
    <row r="56" spans="1:8" ht="18.75" x14ac:dyDescent="0.3">
      <c r="A56" s="58" t="s">
        <v>28</v>
      </c>
      <c r="B56" s="48">
        <f t="shared" ref="B56:G56" si="11">SUM(B55:B55)</f>
        <v>2540000</v>
      </c>
      <c r="C56" s="48">
        <f t="shared" si="11"/>
        <v>1489380</v>
      </c>
      <c r="D56" s="48">
        <f t="shared" si="11"/>
        <v>1050620</v>
      </c>
      <c r="E56" s="48">
        <f t="shared" si="11"/>
        <v>0</v>
      </c>
      <c r="F56" s="48">
        <f t="shared" si="11"/>
        <v>0</v>
      </c>
      <c r="G56" s="48">
        <f t="shared" si="11"/>
        <v>0</v>
      </c>
      <c r="H56" s="71"/>
    </row>
    <row r="57" spans="1:8" ht="18.75" x14ac:dyDescent="0.3">
      <c r="A57" s="59" t="s">
        <v>7</v>
      </c>
      <c r="B57" s="24">
        <f>SUM(B19,B29,B50,B53,B42,B56,B45,B33)</f>
        <v>3049312</v>
      </c>
      <c r="C57" s="24">
        <f t="shared" ref="C57:G57" si="12">SUM(C19,C29,C50,C53,C42,C56,C45,C33)</f>
        <v>1489380</v>
      </c>
      <c r="D57" s="24">
        <f t="shared" si="12"/>
        <v>1559932</v>
      </c>
      <c r="E57" s="24">
        <f t="shared" si="12"/>
        <v>410318</v>
      </c>
      <c r="F57" s="24">
        <f t="shared" si="12"/>
        <v>0</v>
      </c>
      <c r="G57" s="24">
        <f t="shared" si="12"/>
        <v>0</v>
      </c>
      <c r="H57" s="73"/>
    </row>
    <row r="58" spans="1:8" ht="19.5" thickBot="1" x14ac:dyDescent="0.35">
      <c r="A58" s="64" t="s">
        <v>6</v>
      </c>
      <c r="B58" s="65">
        <f t="shared" ref="B58:G58" si="13">SUM(B6,B10,B57)</f>
        <v>4893029</v>
      </c>
      <c r="C58" s="65">
        <f t="shared" si="13"/>
        <v>3189419</v>
      </c>
      <c r="D58" s="65">
        <f t="shared" si="13"/>
        <v>1681754</v>
      </c>
      <c r="E58" s="65">
        <f t="shared" si="13"/>
        <v>530318</v>
      </c>
      <c r="F58" s="65">
        <f t="shared" si="13"/>
        <v>1822</v>
      </c>
      <c r="G58" s="65">
        <f t="shared" si="13"/>
        <v>20034</v>
      </c>
      <c r="H58" s="74"/>
    </row>
    <row r="59" spans="1:8" ht="18.75" hidden="1" x14ac:dyDescent="0.3">
      <c r="A59" s="33" t="s">
        <v>15</v>
      </c>
      <c r="B59" s="40"/>
      <c r="C59" s="40"/>
      <c r="D59" s="34"/>
      <c r="E59" s="42"/>
      <c r="F59" s="42"/>
      <c r="G59" s="45"/>
      <c r="H59" s="61"/>
    </row>
    <row r="60" spans="1:8" ht="18.75" hidden="1" x14ac:dyDescent="0.3">
      <c r="A60" s="35"/>
      <c r="B60" s="16"/>
      <c r="C60" s="16"/>
      <c r="D60" s="36"/>
      <c r="E60" s="43"/>
      <c r="F60" s="43"/>
      <c r="G60" s="46"/>
      <c r="H60" s="15"/>
    </row>
    <row r="61" spans="1:8" ht="18.75" hidden="1" x14ac:dyDescent="0.3">
      <c r="A61" s="35"/>
      <c r="B61" s="16"/>
      <c r="C61" s="16"/>
      <c r="D61" s="36"/>
      <c r="E61" s="43"/>
      <c r="F61" s="43"/>
      <c r="G61" s="46"/>
      <c r="H61" s="15"/>
    </row>
    <row r="62" spans="1:8" ht="18.75" hidden="1" x14ac:dyDescent="0.3">
      <c r="A62" s="37"/>
      <c r="B62" s="16"/>
      <c r="C62" s="16"/>
      <c r="D62" s="36"/>
      <c r="E62" s="43"/>
      <c r="F62" s="43"/>
      <c r="G62" s="46"/>
      <c r="H62" s="15"/>
    </row>
    <row r="63" spans="1:8" ht="18.75" hidden="1" x14ac:dyDescent="0.3">
      <c r="A63" s="37"/>
      <c r="B63" s="16"/>
      <c r="C63" s="16"/>
      <c r="D63" s="36"/>
      <c r="E63" s="43"/>
      <c r="F63" s="43"/>
      <c r="G63" s="46"/>
      <c r="H63" s="15"/>
    </row>
    <row r="64" spans="1:8" ht="18.75" hidden="1" x14ac:dyDescent="0.3">
      <c r="A64" s="37"/>
      <c r="B64" s="16"/>
      <c r="C64" s="16"/>
      <c r="D64" s="36"/>
      <c r="E64" s="43"/>
      <c r="F64" s="43"/>
      <c r="G64" s="46"/>
      <c r="H64" s="15"/>
    </row>
    <row r="65" spans="1:8" ht="18.75" hidden="1" x14ac:dyDescent="0.3">
      <c r="A65" s="37"/>
      <c r="B65" s="16"/>
      <c r="C65" s="16"/>
      <c r="D65" s="36"/>
      <c r="E65" s="43"/>
      <c r="F65" s="43"/>
      <c r="G65" s="46"/>
      <c r="H65" s="15"/>
    </row>
    <row r="66" spans="1:8" ht="19.5" hidden="1" thickBot="1" x14ac:dyDescent="0.35">
      <c r="A66" s="38" t="s">
        <v>16</v>
      </c>
      <c r="B66" s="41"/>
      <c r="C66" s="41"/>
      <c r="D66" s="39">
        <f>SUM(D60:D65)</f>
        <v>0</v>
      </c>
      <c r="E66" s="44"/>
      <c r="F66" s="44"/>
      <c r="G66" s="47"/>
      <c r="H66" s="62"/>
    </row>
    <row r="67" spans="1:8" ht="18.75" x14ac:dyDescent="0.3">
      <c r="A67" s="29"/>
      <c r="B67" s="29"/>
      <c r="C67" s="29"/>
      <c r="D67" s="30"/>
      <c r="E67" s="31"/>
      <c r="F67" s="31"/>
      <c r="G67" s="32"/>
      <c r="H67" s="31"/>
    </row>
    <row r="68" spans="1:8" ht="18.75" x14ac:dyDescent="0.3">
      <c r="A68" s="29"/>
      <c r="B68" s="29"/>
      <c r="C68" s="29"/>
      <c r="D68" s="30"/>
      <c r="E68" s="31"/>
      <c r="F68" s="31"/>
      <c r="G68" s="32"/>
      <c r="H68" s="31"/>
    </row>
    <row r="69" spans="1:8" ht="18.75" x14ac:dyDescent="0.3">
      <c r="A69" s="29"/>
      <c r="B69" s="29"/>
      <c r="C69" s="29"/>
      <c r="D69" s="30"/>
      <c r="E69" s="31"/>
      <c r="F69" s="31"/>
      <c r="G69" s="32"/>
      <c r="H69" s="31"/>
    </row>
    <row r="70" spans="1:8" ht="18.75" x14ac:dyDescent="0.3">
      <c r="A70" s="29"/>
      <c r="B70" s="29"/>
      <c r="C70" s="29"/>
      <c r="D70" s="30"/>
      <c r="E70" s="31"/>
      <c r="F70" s="31"/>
      <c r="G70" s="32"/>
      <c r="H70" s="31"/>
    </row>
    <row r="71" spans="1:8" ht="18.75" x14ac:dyDescent="0.3">
      <c r="A71" s="29"/>
      <c r="B71" s="29"/>
      <c r="C71" s="29"/>
      <c r="D71" s="30"/>
      <c r="E71" s="31"/>
      <c r="F71" s="31"/>
      <c r="G71" s="32"/>
      <c r="H71" s="31"/>
    </row>
    <row r="72" spans="1:8" ht="18.75" x14ac:dyDescent="0.3">
      <c r="A72" s="29"/>
      <c r="B72" s="29"/>
      <c r="C72" s="29"/>
      <c r="D72" s="30"/>
      <c r="E72" s="31"/>
      <c r="F72" s="31"/>
      <c r="G72" s="32"/>
      <c r="H72" s="31"/>
    </row>
    <row r="73" spans="1:8" ht="18.75" x14ac:dyDescent="0.3">
      <c r="A73" s="29"/>
      <c r="B73" s="29"/>
      <c r="C73" s="29"/>
      <c r="D73" s="30"/>
      <c r="E73" s="31"/>
      <c r="F73" s="31"/>
      <c r="G73" s="32"/>
      <c r="H73" s="31"/>
    </row>
    <row r="74" spans="1:8" ht="18.75" x14ac:dyDescent="0.3">
      <c r="A74" s="29"/>
      <c r="B74" s="29"/>
      <c r="C74" s="29"/>
      <c r="D74" s="30"/>
      <c r="E74" s="31"/>
      <c r="F74" s="31"/>
      <c r="G74" s="32"/>
      <c r="H74" s="31"/>
    </row>
    <row r="75" spans="1:8" ht="18.75" x14ac:dyDescent="0.3">
      <c r="A75" s="29"/>
      <c r="B75" s="29"/>
      <c r="C75" s="29"/>
      <c r="D75" s="30"/>
      <c r="E75" s="31"/>
      <c r="F75" s="31"/>
      <c r="G75" s="32"/>
      <c r="H75" s="31"/>
    </row>
    <row r="76" spans="1:8" ht="18.75" x14ac:dyDescent="0.3">
      <c r="A76" s="29"/>
      <c r="B76" s="29"/>
      <c r="C76" s="29"/>
      <c r="D76" s="30"/>
      <c r="E76" s="31"/>
      <c r="F76" s="31"/>
      <c r="G76" s="32"/>
      <c r="H76" s="31"/>
    </row>
    <row r="77" spans="1:8" ht="18.75" x14ac:dyDescent="0.3">
      <c r="A77" s="29"/>
      <c r="B77" s="29"/>
      <c r="C77" s="29"/>
      <c r="D77" s="30"/>
      <c r="E77" s="31"/>
      <c r="F77" s="31"/>
      <c r="G77" s="32"/>
      <c r="H77" s="31"/>
    </row>
    <row r="78" spans="1:8" ht="18.75" x14ac:dyDescent="0.3">
      <c r="A78" s="29"/>
      <c r="B78" s="29"/>
      <c r="C78" s="29"/>
      <c r="D78" s="30"/>
      <c r="E78" s="31"/>
      <c r="F78" s="31"/>
      <c r="G78" s="32"/>
      <c r="H78" s="31"/>
    </row>
    <row r="79" spans="1:8" ht="18.75" x14ac:dyDescent="0.3">
      <c r="A79" s="29"/>
      <c r="B79" s="29"/>
      <c r="C79" s="29"/>
      <c r="D79" s="30"/>
      <c r="E79" s="31"/>
      <c r="F79" s="31"/>
      <c r="G79" s="32"/>
      <c r="H79" s="31"/>
    </row>
    <row r="80" spans="1:8" ht="18.75" x14ac:dyDescent="0.3">
      <c r="A80" s="29"/>
      <c r="B80" s="29"/>
      <c r="C80" s="29"/>
      <c r="D80" s="30"/>
      <c r="E80" s="31"/>
      <c r="F80" s="31"/>
      <c r="G80" s="32"/>
      <c r="H80" s="31"/>
    </row>
    <row r="81" spans="1:8" ht="18.75" x14ac:dyDescent="0.3">
      <c r="A81" s="29"/>
      <c r="B81" s="29"/>
      <c r="C81" s="29"/>
      <c r="D81" s="30"/>
      <c r="E81" s="31"/>
      <c r="F81" s="31"/>
      <c r="G81" s="32"/>
      <c r="H81" s="31"/>
    </row>
    <row r="82" spans="1:8" ht="18.75" x14ac:dyDescent="0.3">
      <c r="A82" s="29"/>
      <c r="B82" s="29"/>
      <c r="C82" s="29"/>
      <c r="D82" s="30"/>
      <c r="E82" s="31"/>
      <c r="F82" s="31"/>
      <c r="G82" s="32"/>
      <c r="H82" s="31"/>
    </row>
    <row r="83" spans="1:8" ht="18.75" x14ac:dyDescent="0.3">
      <c r="A83" s="29"/>
      <c r="B83" s="29"/>
      <c r="C83" s="29"/>
      <c r="D83" s="30"/>
      <c r="E83" s="31"/>
      <c r="F83" s="31"/>
      <c r="G83" s="32"/>
      <c r="H83" s="31"/>
    </row>
    <row r="84" spans="1:8" ht="18.75" x14ac:dyDescent="0.3">
      <c r="A84" s="29"/>
      <c r="B84" s="29"/>
      <c r="C84" s="29"/>
      <c r="D84" s="30"/>
      <c r="E84" s="31"/>
      <c r="F84" s="31"/>
      <c r="G84" s="32"/>
      <c r="H84" s="31"/>
    </row>
    <row r="85" spans="1:8" ht="18.75" x14ac:dyDescent="0.3">
      <c r="A85" s="29"/>
      <c r="B85" s="29"/>
      <c r="C85" s="29"/>
      <c r="D85" s="30"/>
      <c r="E85" s="31"/>
      <c r="F85" s="31"/>
      <c r="G85" s="32"/>
      <c r="H85" s="31"/>
    </row>
    <row r="86" spans="1:8" ht="18.75" x14ac:dyDescent="0.3">
      <c r="A86" s="29"/>
      <c r="B86" s="29"/>
      <c r="C86" s="29"/>
      <c r="D86" s="30"/>
      <c r="E86" s="31"/>
      <c r="F86" s="31"/>
      <c r="G86" s="32"/>
      <c r="H86" s="31"/>
    </row>
  </sheetData>
  <mergeCells count="8">
    <mergeCell ref="A1:A2"/>
    <mergeCell ref="D1:D2"/>
    <mergeCell ref="E1:E2"/>
    <mergeCell ref="G1:G2"/>
    <mergeCell ref="H1:H2"/>
    <mergeCell ref="B1:B2"/>
    <mergeCell ref="C1:C2"/>
    <mergeCell ref="F1:F2"/>
  </mergeCells>
  <printOptions horizontalCentered="1" verticalCentered="1"/>
  <pageMargins left="0.59055118110236227" right="0.59055118110236227" top="0.74803149606299213" bottom="0.74803149606299213" header="0.31496062992125984" footer="0.31496062992125984"/>
  <pageSetup paperSize="9" scale="60" orientation="landscape" r:id="rId1"/>
  <headerFooter>
    <oddHeader>&amp;L&amp;"Times New Roman,Félkövér"&amp;16Kaposvár MJV Önkormányzata&amp;C&amp;"Times New Roman,Félkövér"
&amp;18FELHALMOZÁSI KIADÁSOK&amp;R&amp;"Times New Roman,Normál"&amp;9 9. &amp;11melléklet .../2020.(I...)önkormányzati rendelethez(ezer Ft-ban)</oddHeader>
    <oddFooter>&amp;C&amp;"Times New Roman,Normál"&amp;Z&amp;F Sifter Szandra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2020 terv</vt:lpstr>
      <vt:lpstr>'2020 terv'!Nyomtatási_cím</vt:lpstr>
      <vt:lpstr>'2020 terv'!Nyomtatási_terület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sifterszandra</dc:creator>
  <cp:lastModifiedBy>garamvolgyiattilane</cp:lastModifiedBy>
  <cp:lastPrinted>2019-12-16T12:41:50Z</cp:lastPrinted>
  <dcterms:created xsi:type="dcterms:W3CDTF">2014-12-08T07:54:58Z</dcterms:created>
  <dcterms:modified xsi:type="dcterms:W3CDTF">2020-01-20T08:29:25Z</dcterms:modified>
</cp:coreProperties>
</file>