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inczkiandrea\Documents\ANDREA\2018. évi előterjesztések\2017. év beszámoló\NNÖ\"/>
    </mc:Choice>
  </mc:AlternateContent>
  <bookViews>
    <workbookView xWindow="120" yWindow="30" windowWidth="11295" windowHeight="4560"/>
  </bookViews>
  <sheets>
    <sheet name="Munka1" sheetId="1" r:id="rId1"/>
  </sheets>
  <externalReferences>
    <externalReference r:id="rId2"/>
  </externalReferences>
  <definedNames>
    <definedName name="_xlnm.Print_Area" localSheetId="0">Munka1!$B$1:$L$43</definedName>
  </definedNames>
  <calcPr calcId="152511"/>
</workbook>
</file>

<file path=xl/calcChain.xml><?xml version="1.0" encoding="utf-8"?>
<calcChain xmlns="http://schemas.openxmlformats.org/spreadsheetml/2006/main">
  <c r="I13" i="1" l="1"/>
  <c r="J13" i="1"/>
  <c r="H13" i="1"/>
  <c r="K15" i="1"/>
  <c r="K14" i="1"/>
  <c r="K33" i="1" l="1"/>
  <c r="K12" i="1"/>
  <c r="K13" i="1" l="1"/>
  <c r="K36" i="1" l="1"/>
  <c r="K37" i="1"/>
  <c r="K38" i="1"/>
  <c r="K40" i="1"/>
  <c r="K42" i="1"/>
  <c r="K17" i="1"/>
  <c r="J29" i="1" l="1"/>
  <c r="J24" i="1"/>
  <c r="J8" i="1"/>
  <c r="J7" i="1" s="1"/>
  <c r="H29" i="1"/>
  <c r="I39" i="1"/>
  <c r="J39" i="1"/>
  <c r="H39" i="1"/>
  <c r="K39" i="1" l="1"/>
  <c r="J23" i="1"/>
  <c r="J43" i="1"/>
  <c r="K35" i="1"/>
  <c r="K34" i="1"/>
  <c r="K31" i="1"/>
  <c r="K30" i="1"/>
  <c r="K28" i="1"/>
  <c r="K27" i="1"/>
  <c r="K26" i="1"/>
  <c r="K25" i="1"/>
  <c r="I11" i="1"/>
  <c r="K11" i="1" s="1"/>
  <c r="K10" i="1"/>
  <c r="I9" i="1"/>
  <c r="K9" i="1" s="1"/>
  <c r="J6" i="1" l="1"/>
  <c r="J18" i="1" s="1"/>
  <c r="I8" i="1"/>
  <c r="K8" i="1" l="1"/>
  <c r="I7" i="1"/>
  <c r="K7" i="1" s="1"/>
  <c r="I29" i="1"/>
  <c r="K29" i="1" s="1"/>
  <c r="H24" i="1"/>
  <c r="H23" i="1" s="1"/>
  <c r="H8" i="1"/>
  <c r="H7" i="1" s="1"/>
  <c r="I24" i="1" l="1"/>
  <c r="I6" i="1"/>
  <c r="I18" i="1" s="1"/>
  <c r="K24" i="1" l="1"/>
  <c r="I23" i="1"/>
  <c r="K23" i="1" s="1"/>
  <c r="K18" i="1"/>
  <c r="K6" i="1"/>
  <c r="I43" i="1"/>
  <c r="K43" i="1" s="1"/>
  <c r="H43" i="1" l="1"/>
  <c r="H6" i="1" l="1"/>
  <c r="H18" i="1" s="1"/>
</calcChain>
</file>

<file path=xl/sharedStrings.xml><?xml version="1.0" encoding="utf-8"?>
<sst xmlns="http://schemas.openxmlformats.org/spreadsheetml/2006/main" count="63" uniqueCount="59">
  <si>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</si>
  <si>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</si>
  <si>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</si>
  <si>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</si>
  <si>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</si>
  <si>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</si>
  <si>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</si>
  <si>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</si>
  <si>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</si>
  <si>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>1.1.1.   Nemzetiségi önkormányzati képviselők tiszteletdíja</t>
  </si>
  <si>
    <t>1.2.      Egyéb működési bevétel</t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</si>
  <si>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</si>
  <si>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</si>
  <si>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</si>
  <si>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</si>
  <si>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t>053121</t>
  </si>
  <si>
    <t>053221</t>
  </si>
  <si>
    <t>053371</t>
  </si>
  <si>
    <t>053411</t>
  </si>
  <si>
    <t>053511</t>
  </si>
  <si>
    <t>053551</t>
  </si>
  <si>
    <t>055061</t>
  </si>
  <si>
    <t>051231</t>
  </si>
  <si>
    <t>051211</t>
  </si>
  <si>
    <t>0521</t>
  </si>
  <si>
    <t>094111</t>
  </si>
  <si>
    <t>0981311</t>
  </si>
  <si>
    <t>09161</t>
  </si>
  <si>
    <t>1.1.2.   Megbízási díjak</t>
  </si>
  <si>
    <t>1.1.3.   Reprezentációs kiadások</t>
  </si>
  <si>
    <t>053211</t>
  </si>
  <si>
    <r>
      <t>1.3.2.</t>
    </r>
    <r>
      <rPr>
        <sz val="7"/>
        <color indexed="8"/>
        <rFont val="Times New Roman"/>
        <family val="1"/>
        <charset val="238"/>
      </rPr>
      <t>     </t>
    </r>
    <r>
      <rPr>
        <sz val="12"/>
        <color indexed="8"/>
        <rFont val="Times New Roman"/>
        <family val="1"/>
        <charset val="238"/>
      </rPr>
      <t> Üzemeltetési anyagbeszerzés</t>
    </r>
  </si>
  <si>
    <t>1.3.3.   Informatikai szolgáltatások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</si>
  <si>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</si>
  <si>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II.       Tárgyévi felhalmozási célú kiadások</t>
  </si>
  <si>
    <t>Eredeti előirányzat</t>
  </si>
  <si>
    <t>Módosított  
előirányzat</t>
  </si>
  <si>
    <t>Teljesítés %</t>
  </si>
  <si>
    <t>05341</t>
  </si>
  <si>
    <t>053421</t>
  </si>
  <si>
    <t>1.1.1.1.     Működési támogatás</t>
  </si>
  <si>
    <t>1.1.1.2.     Feladatalapú támogatás</t>
  </si>
  <si>
    <t>2.         Támogatások</t>
  </si>
  <si>
    <t>Teljesítés 12.31.</t>
  </si>
  <si>
    <r>
      <t>1.</t>
    </r>
    <r>
      <rPr>
        <sz val="7"/>
        <color indexed="8"/>
        <rFont val="Times New Roman"/>
        <family val="1"/>
        <charset val="238"/>
      </rPr>
      <t xml:space="preserve">                  </t>
    </r>
    <r>
      <rPr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</si>
  <si>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r>
      <t>2.</t>
    </r>
    <r>
      <rPr>
        <sz val="12"/>
        <color indexed="8"/>
        <rFont val="Times New Roman"/>
        <family val="1"/>
        <charset val="238"/>
      </rPr>
      <t>1.     Jakob Bleyer Egyesület Működési Támogatása (áht-n kívül)</t>
    </r>
  </si>
  <si>
    <t>Német Nemzetiségi Önkormányzat  előirányzat felhasználása 2017. december 31-ig (adatok e Ft-ban)</t>
  </si>
  <si>
    <r>
      <t>1.1.3.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Önk. Támogatása emlékműre</t>
    </r>
  </si>
  <si>
    <t>1.2.1.      Szolgáltatások ellenértéke (Sváb bál bevétel)</t>
  </si>
  <si>
    <t>1.2.2.     Egyéb bevétel</t>
  </si>
  <si>
    <t>1.       Kitelepítettek emlékére állítandó emlékmű</t>
  </si>
  <si>
    <r>
      <t xml:space="preserve">1.3.4. </t>
    </r>
    <r>
      <rPr>
        <sz val="12"/>
        <color indexed="8"/>
        <rFont val="Times New Roman"/>
        <family val="1"/>
        <charset val="238"/>
      </rPr>
      <t> Bérleti díjak</t>
    </r>
  </si>
  <si>
    <r>
      <t>1.3.5.</t>
    </r>
    <r>
      <rPr>
        <sz val="12"/>
        <color indexed="8"/>
        <rFont val="Times New Roman"/>
        <family val="1"/>
        <charset val="238"/>
      </rPr>
      <t>   Egyéb szolgáltatások (pl. bank ktg, posta, kulturális pr.)</t>
    </r>
  </si>
  <si>
    <r>
      <t>1.3.6.</t>
    </r>
    <r>
      <rPr>
        <sz val="12"/>
        <color indexed="8"/>
        <rFont val="Times New Roman"/>
        <family val="1"/>
        <charset val="238"/>
      </rPr>
      <t>   Kiküldetések</t>
    </r>
  </si>
  <si>
    <t>1.3.7.   Reklám és propaganda kiadások</t>
  </si>
  <si>
    <t>1.3.8.   Működési célú előzetesen felszámított áfa</t>
  </si>
  <si>
    <t>1.3.9.   Egyéb dologi kiadások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</si>
  <si>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Maradvány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</si>
  <si>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maradvány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</si>
</sst>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0" fillId="0" borderId="7" xfId="0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4" fillId="0" borderId="8" xfId="0" applyFont="1" applyFill="1" applyBorder="1"/>
    <xf numFmtId="164" fontId="6" fillId="0" borderId="0" xfId="0" applyNumberFormat="1" applyFont="1" applyAlignment="1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4" fillId="0" borderId="1" xfId="0" applyNumberFormat="1" applyFont="1" applyBorder="1"/>
    <xf numFmtId="164" fontId="6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inczkiandrea/Documents/ANDREA/2016%20&#233;vi%20el&#337;terjeszt&#233;sek/2016.%202.%20sz.%20ktsgv%20m&#243;d%20feladatalap&#250;/n&#233;met/N&#233;met%201.%20sz.%20mell.%202.%20sz.%20m&#243;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en"/>
      <sheetName val="Műk+Önk"/>
      <sheetName val="Feladat"/>
    </sheetNames>
    <sheetDataSet>
      <sheetData sheetId="0"/>
      <sheetData sheetId="1">
        <row r="9">
          <cell r="I9">
            <v>782</v>
          </cell>
        </row>
        <row r="11">
          <cell r="I11">
            <v>825</v>
          </cell>
        </row>
      </sheetData>
      <sheetData sheetId="2">
        <row r="9">
          <cell r="I9">
            <v>0</v>
          </cell>
        </row>
        <row r="11">
          <cell r="I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B18" sqref="B18:G18"/>
    </sheetView>
  </sheetViews>
  <sheetFormatPr defaultRowHeight="15.75" x14ac:dyDescent="0.25"/>
  <cols>
    <col min="1" max="1" width="9.140625" style="9"/>
    <col min="2" max="2" width="12.7109375" customWidth="1"/>
    <col min="7" max="7" width="14.5703125" customWidth="1"/>
    <col min="8" max="10" width="10.7109375" customWidth="1"/>
    <col min="11" max="11" width="14.85546875" style="26" customWidth="1"/>
    <col min="13" max="13" width="12.42578125" customWidth="1"/>
  </cols>
  <sheetData>
    <row r="1" spans="1:13" x14ac:dyDescent="0.25">
      <c r="B1" s="3" t="s">
        <v>46</v>
      </c>
      <c r="C1" s="3"/>
      <c r="D1" s="3"/>
      <c r="E1" s="3"/>
      <c r="F1" s="3"/>
      <c r="G1" s="3"/>
      <c r="H1" s="3"/>
      <c r="I1" s="3"/>
      <c r="J1" s="3"/>
      <c r="K1" s="25"/>
      <c r="L1" s="3"/>
    </row>
    <row r="3" spans="1:13" x14ac:dyDescent="0.25">
      <c r="B3" s="11" t="s">
        <v>0</v>
      </c>
    </row>
    <row r="4" spans="1:13" ht="32.25" customHeight="1" x14ac:dyDescent="0.25">
      <c r="B4" s="40"/>
      <c r="C4" s="40"/>
      <c r="D4" s="40"/>
      <c r="E4" s="40"/>
      <c r="F4" s="40"/>
      <c r="G4" s="40"/>
      <c r="H4" s="20" t="s">
        <v>35</v>
      </c>
      <c r="I4" s="20" t="s">
        <v>36</v>
      </c>
      <c r="J4" s="20" t="s">
        <v>43</v>
      </c>
      <c r="K4" s="27" t="s">
        <v>37</v>
      </c>
      <c r="L4" s="16"/>
      <c r="M4" s="15"/>
    </row>
    <row r="5" spans="1:13" x14ac:dyDescent="0.25">
      <c r="B5" s="41" t="s">
        <v>1</v>
      </c>
      <c r="C5" s="41"/>
      <c r="D5" s="41"/>
      <c r="E5" s="41"/>
      <c r="F5" s="41"/>
      <c r="G5" s="41"/>
      <c r="H5" s="1"/>
      <c r="I5" s="1"/>
      <c r="J5" s="1"/>
      <c r="K5" s="28"/>
    </row>
    <row r="6" spans="1:13" x14ac:dyDescent="0.25">
      <c r="B6" s="35" t="s">
        <v>33</v>
      </c>
      <c r="C6" s="35"/>
      <c r="D6" s="35"/>
      <c r="E6" s="35"/>
      <c r="F6" s="35"/>
      <c r="G6" s="35"/>
      <c r="H6" s="21">
        <f>H7</f>
        <v>1607</v>
      </c>
      <c r="I6" s="21">
        <f>I7</f>
        <v>2476</v>
      </c>
      <c r="J6" s="21">
        <f>J7</f>
        <v>2476</v>
      </c>
      <c r="K6" s="29">
        <f>+J6/I6</f>
        <v>1</v>
      </c>
    </row>
    <row r="7" spans="1:13" x14ac:dyDescent="0.25">
      <c r="B7" s="35" t="s">
        <v>12</v>
      </c>
      <c r="C7" s="35"/>
      <c r="D7" s="35"/>
      <c r="E7" s="35"/>
      <c r="F7" s="35"/>
      <c r="G7" s="35"/>
      <c r="H7" s="22">
        <f>H8+H11</f>
        <v>1607</v>
      </c>
      <c r="I7" s="22">
        <f>I8+I11+I12</f>
        <v>2476</v>
      </c>
      <c r="J7" s="22">
        <f>J8+J11+J12</f>
        <v>2476</v>
      </c>
      <c r="K7" s="30">
        <f t="shared" ref="K7:K18" si="0">+J7/I7</f>
        <v>1</v>
      </c>
    </row>
    <row r="8" spans="1:13" x14ac:dyDescent="0.25">
      <c r="A8" s="10" t="s">
        <v>27</v>
      </c>
      <c r="B8" s="34" t="s">
        <v>2</v>
      </c>
      <c r="C8" s="34"/>
      <c r="D8" s="34"/>
      <c r="E8" s="34"/>
      <c r="F8" s="34"/>
      <c r="G8" s="34"/>
      <c r="H8" s="21">
        <f>H9+H10</f>
        <v>782</v>
      </c>
      <c r="I8" s="21">
        <f t="shared" ref="I8" si="1">I9+I10</f>
        <v>1451</v>
      </c>
      <c r="J8" s="21">
        <f>J9+J10</f>
        <v>1451</v>
      </c>
      <c r="K8" s="29">
        <f t="shared" si="0"/>
        <v>1</v>
      </c>
    </row>
    <row r="9" spans="1:13" x14ac:dyDescent="0.25">
      <c r="B9" s="37" t="s">
        <v>40</v>
      </c>
      <c r="C9" s="42"/>
      <c r="D9" s="42"/>
      <c r="E9" s="42"/>
      <c r="F9" s="42"/>
      <c r="G9" s="43"/>
      <c r="H9" s="21">
        <v>782</v>
      </c>
      <c r="I9" s="21">
        <f>'[1]Műk+Önk'!I9+[1]Feladat!I9</f>
        <v>782</v>
      </c>
      <c r="J9" s="21">
        <v>782</v>
      </c>
      <c r="K9" s="29">
        <f t="shared" si="0"/>
        <v>1</v>
      </c>
    </row>
    <row r="10" spans="1:13" x14ac:dyDescent="0.25">
      <c r="B10" s="37" t="s">
        <v>41</v>
      </c>
      <c r="C10" s="42"/>
      <c r="D10" s="42"/>
      <c r="E10" s="42"/>
      <c r="F10" s="42"/>
      <c r="G10" s="43"/>
      <c r="H10" s="21">
        <v>0</v>
      </c>
      <c r="I10" s="21">
        <v>669</v>
      </c>
      <c r="J10" s="21">
        <v>669</v>
      </c>
      <c r="K10" s="29">
        <f t="shared" si="0"/>
        <v>1</v>
      </c>
    </row>
    <row r="11" spans="1:13" x14ac:dyDescent="0.25">
      <c r="A11" s="10"/>
      <c r="B11" s="37" t="s">
        <v>11</v>
      </c>
      <c r="C11" s="42"/>
      <c r="D11" s="42"/>
      <c r="E11" s="42"/>
      <c r="F11" s="42"/>
      <c r="G11" s="43"/>
      <c r="H11" s="21">
        <v>825</v>
      </c>
      <c r="I11" s="21">
        <f>'[1]Műk+Önk'!I11+[1]Feladat!I11</f>
        <v>825</v>
      </c>
      <c r="J11" s="21">
        <v>825</v>
      </c>
      <c r="K11" s="29">
        <f t="shared" si="0"/>
        <v>1</v>
      </c>
    </row>
    <row r="12" spans="1:13" x14ac:dyDescent="0.25">
      <c r="A12" s="10"/>
      <c r="B12" s="37" t="s">
        <v>47</v>
      </c>
      <c r="C12" s="42"/>
      <c r="D12" s="42"/>
      <c r="E12" s="42"/>
      <c r="F12" s="42"/>
      <c r="G12" s="43"/>
      <c r="H12" s="21">
        <v>0</v>
      </c>
      <c r="I12" s="21">
        <v>200</v>
      </c>
      <c r="J12" s="21">
        <v>200</v>
      </c>
      <c r="K12" s="29">
        <f t="shared" si="0"/>
        <v>1</v>
      </c>
    </row>
    <row r="13" spans="1:13" x14ac:dyDescent="0.25">
      <c r="A13" s="10" t="s">
        <v>25</v>
      </c>
      <c r="B13" s="47" t="s">
        <v>10</v>
      </c>
      <c r="C13" s="48"/>
      <c r="D13" s="48"/>
      <c r="E13" s="48"/>
      <c r="F13" s="48"/>
      <c r="G13" s="49"/>
      <c r="H13" s="22">
        <f>SUM(H14:H15)</f>
        <v>0</v>
      </c>
      <c r="I13" s="22">
        <f t="shared" ref="I13:J13" si="2">SUM(I14:I15)</f>
        <v>93</v>
      </c>
      <c r="J13" s="22">
        <f t="shared" si="2"/>
        <v>93</v>
      </c>
      <c r="K13" s="29">
        <f t="shared" si="0"/>
        <v>1</v>
      </c>
    </row>
    <row r="14" spans="1:13" x14ac:dyDescent="0.25">
      <c r="A14" s="10"/>
      <c r="B14" s="31" t="s">
        <v>48</v>
      </c>
      <c r="C14" s="32"/>
      <c r="D14" s="32"/>
      <c r="E14" s="32"/>
      <c r="F14" s="32"/>
      <c r="G14" s="33"/>
      <c r="H14" s="21">
        <v>0</v>
      </c>
      <c r="I14" s="21">
        <v>90</v>
      </c>
      <c r="J14" s="21">
        <v>90</v>
      </c>
      <c r="K14" s="29">
        <f t="shared" si="0"/>
        <v>1</v>
      </c>
    </row>
    <row r="15" spans="1:13" x14ac:dyDescent="0.25">
      <c r="A15" s="10"/>
      <c r="B15" s="31" t="s">
        <v>49</v>
      </c>
      <c r="C15" s="32"/>
      <c r="D15" s="32"/>
      <c r="E15" s="32"/>
      <c r="F15" s="32"/>
      <c r="G15" s="33"/>
      <c r="H15" s="21">
        <v>0</v>
      </c>
      <c r="I15" s="21">
        <v>3</v>
      </c>
      <c r="J15" s="21">
        <v>3</v>
      </c>
      <c r="K15" s="29">
        <f t="shared" si="0"/>
        <v>1</v>
      </c>
    </row>
    <row r="16" spans="1:13" x14ac:dyDescent="0.25">
      <c r="B16" s="34" t="s">
        <v>57</v>
      </c>
      <c r="C16" s="34"/>
      <c r="D16" s="34"/>
      <c r="E16" s="34"/>
      <c r="F16" s="34"/>
      <c r="G16" s="34"/>
      <c r="H16" s="21"/>
      <c r="I16" s="21"/>
      <c r="J16" s="21"/>
      <c r="K16" s="29"/>
    </row>
    <row r="17" spans="1:11" x14ac:dyDescent="0.25">
      <c r="A17" s="10" t="s">
        <v>26</v>
      </c>
      <c r="B17" s="34" t="s">
        <v>58</v>
      </c>
      <c r="C17" s="34"/>
      <c r="D17" s="34"/>
      <c r="E17" s="34"/>
      <c r="F17" s="34"/>
      <c r="G17" s="34"/>
      <c r="H17" s="21">
        <v>0</v>
      </c>
      <c r="I17" s="21">
        <v>1408</v>
      </c>
      <c r="J17" s="21">
        <v>1408</v>
      </c>
      <c r="K17" s="29">
        <f t="shared" si="0"/>
        <v>1</v>
      </c>
    </row>
    <row r="18" spans="1:11" x14ac:dyDescent="0.25">
      <c r="B18" s="35" t="s">
        <v>3</v>
      </c>
      <c r="C18" s="35"/>
      <c r="D18" s="35"/>
      <c r="E18" s="35"/>
      <c r="F18" s="35"/>
      <c r="G18" s="35"/>
      <c r="H18" s="23">
        <f>H6+H17+H13</f>
        <v>1607</v>
      </c>
      <c r="I18" s="23">
        <f>I6+I17+I13</f>
        <v>3977</v>
      </c>
      <c r="J18" s="23">
        <f>J6+J17+J13</f>
        <v>3977</v>
      </c>
      <c r="K18" s="30">
        <f t="shared" si="0"/>
        <v>1</v>
      </c>
    </row>
    <row r="20" spans="1:11" x14ac:dyDescent="0.25">
      <c r="B20" s="11" t="s">
        <v>4</v>
      </c>
    </row>
    <row r="21" spans="1:11" ht="45" x14ac:dyDescent="0.25">
      <c r="B21" s="40"/>
      <c r="C21" s="40"/>
      <c r="D21" s="40"/>
      <c r="E21" s="40"/>
      <c r="F21" s="40"/>
      <c r="G21" s="40"/>
      <c r="H21" s="20" t="s">
        <v>35</v>
      </c>
      <c r="I21" s="20" t="s">
        <v>36</v>
      </c>
      <c r="J21" s="20" t="s">
        <v>43</v>
      </c>
      <c r="K21" s="27" t="s">
        <v>37</v>
      </c>
    </row>
    <row r="22" spans="1:11" x14ac:dyDescent="0.25">
      <c r="B22" s="34" t="s">
        <v>6</v>
      </c>
      <c r="C22" s="34"/>
      <c r="D22" s="34"/>
      <c r="E22" s="34"/>
      <c r="F22" s="34"/>
      <c r="G22" s="34"/>
      <c r="H22" s="2"/>
      <c r="I22" s="2"/>
      <c r="J22" s="2"/>
      <c r="K22" s="29"/>
    </row>
    <row r="23" spans="1:11" x14ac:dyDescent="0.25">
      <c r="B23" s="34" t="s">
        <v>44</v>
      </c>
      <c r="C23" s="34"/>
      <c r="D23" s="34"/>
      <c r="E23" s="34"/>
      <c r="F23" s="34"/>
      <c r="G23" s="34"/>
      <c r="H23" s="2">
        <f>H24+H28+H29</f>
        <v>1607</v>
      </c>
      <c r="I23" s="2">
        <f t="shared" ref="I23:J23" si="3">I24+I28+I29</f>
        <v>3131</v>
      </c>
      <c r="J23" s="2">
        <f t="shared" si="3"/>
        <v>2607</v>
      </c>
      <c r="K23" s="29">
        <f>J23/I23</f>
        <v>0.83264132864899398</v>
      </c>
    </row>
    <row r="24" spans="1:11" x14ac:dyDescent="0.25">
      <c r="B24" s="35" t="s">
        <v>8</v>
      </c>
      <c r="C24" s="35"/>
      <c r="D24" s="35"/>
      <c r="E24" s="35"/>
      <c r="F24" s="35"/>
      <c r="G24" s="35"/>
      <c r="H24" s="7">
        <f>H25+H26+H27</f>
        <v>976</v>
      </c>
      <c r="I24" s="7">
        <f>I25+I26+I27</f>
        <v>1258</v>
      </c>
      <c r="J24" s="22">
        <f>J25+J26+J27</f>
        <v>1100</v>
      </c>
      <c r="K24" s="30">
        <f>+J24/I24</f>
        <v>0.87440381558028613</v>
      </c>
    </row>
    <row r="25" spans="1:11" x14ac:dyDescent="0.25">
      <c r="A25" s="10" t="s">
        <v>23</v>
      </c>
      <c r="B25" s="36" t="s">
        <v>9</v>
      </c>
      <c r="C25" s="36"/>
      <c r="D25" s="36"/>
      <c r="E25" s="36"/>
      <c r="F25" s="36"/>
      <c r="G25" s="36"/>
      <c r="H25" s="2">
        <v>824</v>
      </c>
      <c r="I25" s="21">
        <v>824</v>
      </c>
      <c r="J25" s="2">
        <v>824</v>
      </c>
      <c r="K25" s="29">
        <f t="shared" ref="K25:K43" si="4">+J25/I25</f>
        <v>1</v>
      </c>
    </row>
    <row r="26" spans="1:11" x14ac:dyDescent="0.25">
      <c r="A26" s="10"/>
      <c r="B26" s="12" t="s">
        <v>28</v>
      </c>
      <c r="C26" s="13"/>
      <c r="D26" s="13"/>
      <c r="E26" s="13"/>
      <c r="F26" s="13"/>
      <c r="G26" s="14"/>
      <c r="H26" s="2">
        <v>72</v>
      </c>
      <c r="I26" s="21">
        <v>72</v>
      </c>
      <c r="J26" s="2">
        <v>72</v>
      </c>
      <c r="K26" s="29">
        <f t="shared" si="4"/>
        <v>1</v>
      </c>
    </row>
    <row r="27" spans="1:11" x14ac:dyDescent="0.25">
      <c r="A27" s="10" t="s">
        <v>22</v>
      </c>
      <c r="B27" s="50" t="s">
        <v>29</v>
      </c>
      <c r="C27" s="50"/>
      <c r="D27" s="50"/>
      <c r="E27" s="50"/>
      <c r="F27" s="50"/>
      <c r="G27" s="50"/>
      <c r="H27" s="2">
        <v>80</v>
      </c>
      <c r="I27" s="21">
        <v>362</v>
      </c>
      <c r="J27" s="2">
        <v>204</v>
      </c>
      <c r="K27" s="29">
        <f t="shared" si="4"/>
        <v>0.56353591160220995</v>
      </c>
    </row>
    <row r="28" spans="1:11" x14ac:dyDescent="0.25">
      <c r="A28" s="10" t="s">
        <v>24</v>
      </c>
      <c r="B28" s="35" t="s">
        <v>13</v>
      </c>
      <c r="C28" s="35"/>
      <c r="D28" s="35"/>
      <c r="E28" s="35"/>
      <c r="F28" s="35"/>
      <c r="G28" s="35"/>
      <c r="H28" s="7">
        <v>247</v>
      </c>
      <c r="I28" s="22">
        <v>247</v>
      </c>
      <c r="J28" s="7">
        <v>226</v>
      </c>
      <c r="K28" s="30">
        <f t="shared" si="4"/>
        <v>0.91497975708502022</v>
      </c>
    </row>
    <row r="29" spans="1:11" x14ac:dyDescent="0.25">
      <c r="B29" s="35" t="s">
        <v>7</v>
      </c>
      <c r="C29" s="35"/>
      <c r="D29" s="35"/>
      <c r="E29" s="35"/>
      <c r="F29" s="35"/>
      <c r="G29" s="35"/>
      <c r="H29" s="7">
        <f>SUM(H30:H38)</f>
        <v>384</v>
      </c>
      <c r="I29" s="22">
        <f>SUM(I30:I38)</f>
        <v>1626</v>
      </c>
      <c r="J29" s="22">
        <f>SUM(J30:J38)</f>
        <v>1281</v>
      </c>
      <c r="K29" s="30">
        <f t="shared" si="4"/>
        <v>0.78782287822878228</v>
      </c>
    </row>
    <row r="30" spans="1:11" x14ac:dyDescent="0.25">
      <c r="A30" s="10" t="s">
        <v>15</v>
      </c>
      <c r="B30" s="34" t="s">
        <v>14</v>
      </c>
      <c r="C30" s="34"/>
      <c r="D30" s="34"/>
      <c r="E30" s="34"/>
      <c r="F30" s="34"/>
      <c r="G30" s="34"/>
      <c r="H30" s="2">
        <v>20</v>
      </c>
      <c r="I30" s="21">
        <v>12</v>
      </c>
      <c r="J30" s="2">
        <v>12</v>
      </c>
      <c r="K30" s="29">
        <f t="shared" si="4"/>
        <v>1</v>
      </c>
    </row>
    <row r="31" spans="1:11" x14ac:dyDescent="0.25">
      <c r="A31" s="10" t="s">
        <v>30</v>
      </c>
      <c r="B31" s="34" t="s">
        <v>31</v>
      </c>
      <c r="C31" s="34"/>
      <c r="D31" s="34"/>
      <c r="E31" s="34"/>
      <c r="F31" s="34"/>
      <c r="G31" s="34"/>
      <c r="H31" s="2">
        <v>80</v>
      </c>
      <c r="I31" s="21">
        <v>47</v>
      </c>
      <c r="J31" s="2">
        <v>46</v>
      </c>
      <c r="K31" s="29">
        <f t="shared" si="4"/>
        <v>0.97872340425531912</v>
      </c>
    </row>
    <row r="32" spans="1:11" x14ac:dyDescent="0.25">
      <c r="A32" s="10" t="s">
        <v>16</v>
      </c>
      <c r="B32" s="37" t="s">
        <v>32</v>
      </c>
      <c r="C32" s="38"/>
      <c r="D32" s="38"/>
      <c r="E32" s="38"/>
      <c r="F32" s="38"/>
      <c r="G32" s="39"/>
      <c r="H32" s="2">
        <v>20</v>
      </c>
      <c r="I32" s="21">
        <v>0</v>
      </c>
      <c r="J32" s="2">
        <v>0</v>
      </c>
      <c r="K32" s="29">
        <v>0</v>
      </c>
    </row>
    <row r="33" spans="1:11" x14ac:dyDescent="0.25">
      <c r="A33" s="10"/>
      <c r="B33" s="34" t="s">
        <v>51</v>
      </c>
      <c r="C33" s="34"/>
      <c r="D33" s="34"/>
      <c r="E33" s="34"/>
      <c r="F33" s="34"/>
      <c r="G33" s="34"/>
      <c r="H33" s="2">
        <v>0</v>
      </c>
      <c r="I33" s="21">
        <v>150</v>
      </c>
      <c r="J33" s="2">
        <v>150</v>
      </c>
      <c r="K33" s="29">
        <f t="shared" si="4"/>
        <v>1</v>
      </c>
    </row>
    <row r="34" spans="1:11" x14ac:dyDescent="0.25">
      <c r="A34" s="10" t="s">
        <v>17</v>
      </c>
      <c r="B34" s="34" t="s">
        <v>52</v>
      </c>
      <c r="C34" s="34"/>
      <c r="D34" s="34"/>
      <c r="E34" s="34"/>
      <c r="F34" s="34"/>
      <c r="G34" s="34"/>
      <c r="H34" s="2">
        <v>106</v>
      </c>
      <c r="I34" s="21">
        <v>952</v>
      </c>
      <c r="J34" s="2">
        <v>741</v>
      </c>
      <c r="K34" s="29">
        <f t="shared" si="4"/>
        <v>0.77836134453781514</v>
      </c>
    </row>
    <row r="35" spans="1:11" x14ac:dyDescent="0.25">
      <c r="A35" s="10" t="s">
        <v>18</v>
      </c>
      <c r="B35" s="34" t="s">
        <v>53</v>
      </c>
      <c r="C35" s="34"/>
      <c r="D35" s="34"/>
      <c r="E35" s="34"/>
      <c r="F35" s="34"/>
      <c r="G35" s="34"/>
      <c r="H35" s="2">
        <v>80</v>
      </c>
      <c r="I35" s="21">
        <v>54</v>
      </c>
      <c r="J35" s="2">
        <v>53</v>
      </c>
      <c r="K35" s="29">
        <f t="shared" si="4"/>
        <v>0.98148148148148151</v>
      </c>
    </row>
    <row r="36" spans="1:11" x14ac:dyDescent="0.25">
      <c r="A36" s="10" t="s">
        <v>39</v>
      </c>
      <c r="B36" s="17" t="s">
        <v>54</v>
      </c>
      <c r="C36" s="18"/>
      <c r="D36" s="18"/>
      <c r="E36" s="18"/>
      <c r="F36" s="18"/>
      <c r="G36" s="19"/>
      <c r="H36" s="2">
        <v>0</v>
      </c>
      <c r="I36" s="21">
        <v>160</v>
      </c>
      <c r="J36" s="2">
        <v>80</v>
      </c>
      <c r="K36" s="29">
        <f t="shared" si="4"/>
        <v>0.5</v>
      </c>
    </row>
    <row r="37" spans="1:11" x14ac:dyDescent="0.25">
      <c r="A37" s="10" t="s">
        <v>19</v>
      </c>
      <c r="B37" s="4" t="s">
        <v>55</v>
      </c>
      <c r="C37" s="5"/>
      <c r="D37" s="5"/>
      <c r="E37" s="5"/>
      <c r="F37" s="5"/>
      <c r="G37" s="6"/>
      <c r="H37" s="2">
        <v>68</v>
      </c>
      <c r="I37" s="21">
        <v>221</v>
      </c>
      <c r="J37" s="2">
        <v>169</v>
      </c>
      <c r="K37" s="29">
        <f t="shared" si="4"/>
        <v>0.76470588235294112</v>
      </c>
    </row>
    <row r="38" spans="1:11" x14ac:dyDescent="0.25">
      <c r="A38" s="10" t="s">
        <v>20</v>
      </c>
      <c r="B38" s="4" t="s">
        <v>56</v>
      </c>
      <c r="C38" s="5"/>
      <c r="D38" s="5"/>
      <c r="E38" s="5"/>
      <c r="F38" s="5"/>
      <c r="G38" s="6"/>
      <c r="H38" s="24">
        <v>10</v>
      </c>
      <c r="I38" s="21">
        <v>30</v>
      </c>
      <c r="J38" s="2">
        <v>30</v>
      </c>
      <c r="K38" s="29">
        <f t="shared" si="4"/>
        <v>1</v>
      </c>
    </row>
    <row r="39" spans="1:11" x14ac:dyDescent="0.25">
      <c r="B39" s="47" t="s">
        <v>42</v>
      </c>
      <c r="C39" s="48"/>
      <c r="D39" s="48"/>
      <c r="E39" s="48"/>
      <c r="F39" s="48"/>
      <c r="G39" s="49"/>
      <c r="H39" s="7">
        <f>H40</f>
        <v>0</v>
      </c>
      <c r="I39" s="7">
        <f t="shared" ref="I39:J39" si="5">I40</f>
        <v>20</v>
      </c>
      <c r="J39" s="7">
        <f t="shared" si="5"/>
        <v>10</v>
      </c>
      <c r="K39" s="30">
        <f t="shared" si="4"/>
        <v>0.5</v>
      </c>
    </row>
    <row r="40" spans="1:11" x14ac:dyDescent="0.25">
      <c r="A40" s="10" t="s">
        <v>21</v>
      </c>
      <c r="B40" s="34" t="s">
        <v>45</v>
      </c>
      <c r="C40" s="34"/>
      <c r="D40" s="34"/>
      <c r="E40" s="34"/>
      <c r="F40" s="34"/>
      <c r="G40" s="34"/>
      <c r="H40" s="2">
        <v>0</v>
      </c>
      <c r="I40" s="2">
        <v>20</v>
      </c>
      <c r="J40" s="2">
        <v>10</v>
      </c>
      <c r="K40" s="29">
        <f t="shared" si="4"/>
        <v>0.5</v>
      </c>
    </row>
    <row r="41" spans="1:11" x14ac:dyDescent="0.25">
      <c r="A41" s="10"/>
      <c r="B41" s="51" t="s">
        <v>34</v>
      </c>
      <c r="C41" s="52"/>
      <c r="D41" s="52"/>
      <c r="E41" s="52"/>
      <c r="F41" s="52"/>
      <c r="G41" s="53"/>
      <c r="H41" s="2"/>
      <c r="I41" s="2"/>
      <c r="J41" s="2"/>
      <c r="K41" s="29"/>
    </row>
    <row r="42" spans="1:11" x14ac:dyDescent="0.25">
      <c r="A42" s="10" t="s">
        <v>38</v>
      </c>
      <c r="B42" s="37" t="s">
        <v>50</v>
      </c>
      <c r="C42" s="38"/>
      <c r="D42" s="38"/>
      <c r="E42" s="38"/>
      <c r="F42" s="38"/>
      <c r="G42" s="39"/>
      <c r="H42" s="7">
        <v>0</v>
      </c>
      <c r="I42" s="7">
        <v>826</v>
      </c>
      <c r="J42" s="7">
        <v>826</v>
      </c>
      <c r="K42" s="30">
        <f t="shared" si="4"/>
        <v>1</v>
      </c>
    </row>
    <row r="43" spans="1:11" x14ac:dyDescent="0.25">
      <c r="B43" s="44" t="s">
        <v>5</v>
      </c>
      <c r="C43" s="45"/>
      <c r="D43" s="45"/>
      <c r="E43" s="45"/>
      <c r="F43" s="45"/>
      <c r="G43" s="46"/>
      <c r="H43" s="7">
        <f>H24+H28+H29+H39</f>
        <v>1607</v>
      </c>
      <c r="I43" s="22">
        <f>I24+I28+I29+I39+I42</f>
        <v>3977</v>
      </c>
      <c r="J43" s="22">
        <f>J24+J28+J29+J39+J42</f>
        <v>3443</v>
      </c>
      <c r="K43" s="30">
        <f t="shared" si="4"/>
        <v>0.86572793562987171</v>
      </c>
    </row>
    <row r="50" spans="2:2" x14ac:dyDescent="0.25">
      <c r="B50" s="8"/>
    </row>
  </sheetData>
  <mergeCells count="32">
    <mergeCell ref="B43:G43"/>
    <mergeCell ref="B8:G8"/>
    <mergeCell ref="B16:G16"/>
    <mergeCell ref="B11:G11"/>
    <mergeCell ref="B31:G31"/>
    <mergeCell ref="B13:G13"/>
    <mergeCell ref="B28:G28"/>
    <mergeCell ref="B30:G30"/>
    <mergeCell ref="B29:G29"/>
    <mergeCell ref="B21:G21"/>
    <mergeCell ref="B27:G27"/>
    <mergeCell ref="B34:G34"/>
    <mergeCell ref="B39:G39"/>
    <mergeCell ref="B40:G40"/>
    <mergeCell ref="B41:G41"/>
    <mergeCell ref="B42:G42"/>
    <mergeCell ref="B4:G4"/>
    <mergeCell ref="B5:G5"/>
    <mergeCell ref="B22:G22"/>
    <mergeCell ref="B23:G23"/>
    <mergeCell ref="B17:G17"/>
    <mergeCell ref="B18:G18"/>
    <mergeCell ref="B7:G7"/>
    <mergeCell ref="B9:G9"/>
    <mergeCell ref="B10:G10"/>
    <mergeCell ref="B12:G12"/>
    <mergeCell ref="B35:G35"/>
    <mergeCell ref="B6:G6"/>
    <mergeCell ref="B25:G25"/>
    <mergeCell ref="B24:G24"/>
    <mergeCell ref="B32:G32"/>
    <mergeCell ref="B33:G3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blinczkiandrea</cp:lastModifiedBy>
  <cp:lastPrinted>2018-03-27T14:19:12Z</cp:lastPrinted>
  <dcterms:created xsi:type="dcterms:W3CDTF">2012-05-24T07:26:02Z</dcterms:created>
  <dcterms:modified xsi:type="dcterms:W3CDTF">2018-03-27T14:19:13Z</dcterms:modified>
</cp:coreProperties>
</file>