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24" activeTab="0"/>
  </bookViews>
  <sheets>
    <sheet name="Áll.Tám." sheetId="1" r:id="rId1"/>
  </sheets>
  <definedNames>
    <definedName name="_xlnm.Print_Area" localSheetId="0">'Áll.Tám.'!$A$1:$F$33</definedName>
  </definedNames>
  <calcPr fullCalcOnLoad="1"/>
</workbook>
</file>

<file path=xl/sharedStrings.xml><?xml version="1.0" encoding="utf-8"?>
<sst xmlns="http://schemas.openxmlformats.org/spreadsheetml/2006/main" count="56" uniqueCount="47">
  <si>
    <t>sor-szám</t>
  </si>
  <si>
    <t>Megnevezés</t>
  </si>
  <si>
    <t>I.</t>
  </si>
  <si>
    <t>1.</t>
  </si>
  <si>
    <t>2.</t>
  </si>
  <si>
    <t>3.</t>
  </si>
  <si>
    <t>II.</t>
  </si>
  <si>
    <t>III.</t>
  </si>
  <si>
    <t>Összesen:</t>
  </si>
  <si>
    <t>4.</t>
  </si>
  <si>
    <t>5.</t>
  </si>
  <si>
    <t>6.</t>
  </si>
  <si>
    <t>7.</t>
  </si>
  <si>
    <t>8.</t>
  </si>
  <si>
    <t>IV.</t>
  </si>
  <si>
    <t>Eltérés</t>
  </si>
  <si>
    <t>Önkormányzatok egyes köznevelési feladatainak támogatása</t>
  </si>
  <si>
    <t>Óvodaműködtetési támogatás</t>
  </si>
  <si>
    <t>Önkormányzatok szociális és gyermekjóléti feladatainak támogatása</t>
  </si>
  <si>
    <t>Szociális és gyermekjóléti feladatok támogatása</t>
  </si>
  <si>
    <t>Önkormányzatok kulturális feladatainak támogatása</t>
  </si>
  <si>
    <t>Könyvtári, közművelődési és múzeumi feladatok támogatása</t>
  </si>
  <si>
    <t xml:space="preserve"> -Rippl-Rónai Múzeum</t>
  </si>
  <si>
    <t xml:space="preserve"> -Takáts Gyula Megyei és Városi Könyvtár</t>
  </si>
  <si>
    <t xml:space="preserve"> -Közművelődés támogatása</t>
  </si>
  <si>
    <t>Óvodapedagógusok és az óvodapedagógusok nevelő munkáját közvetlenül segítők bértámogatása</t>
  </si>
  <si>
    <t>Bentlakásos és átmeneti elhelyezést nyújtó ellátás támogatása</t>
  </si>
  <si>
    <t xml:space="preserve"> -Megyei könyvtár kistelepülési könyvtári kieg.tám.</t>
  </si>
  <si>
    <t>Csiky Gergely Színház művészeti támogatás</t>
  </si>
  <si>
    <t>Gyermek étkeztetés támogatása</t>
  </si>
  <si>
    <t>Csiky G. Színház létesítmény gazdálkodási célú működési támogatás</t>
  </si>
  <si>
    <t>Óvodapedagógusok minősítéséből adódó többlet kiadások támogatása</t>
  </si>
  <si>
    <t>Önkormányzatok szociális és gyermekjóléti feladatainak támogatása összesen:</t>
  </si>
  <si>
    <t>Önkormányzatok kulturális feladatainak támogatása összesen:</t>
  </si>
  <si>
    <t>Köznevelési feladatok összesen:</t>
  </si>
  <si>
    <t xml:space="preserve"> -Könyvtári érdekeltségnövelő támogatás</t>
  </si>
  <si>
    <t>Szociális feladatok egyéb támogatása</t>
  </si>
  <si>
    <t xml:space="preserve">A települési önkormányzatok általános működésének támogatása </t>
  </si>
  <si>
    <t>Középfokú végzettségűek bölcsödei pótléka</t>
  </si>
  <si>
    <t>2017. évi módosított előirányzat</t>
  </si>
  <si>
    <t xml:space="preserve"> -Kultúrális illetmény pótlék</t>
  </si>
  <si>
    <t>Óvodapedagógusok munkáját segítők 2017. évi illetménykiegészítése</t>
  </si>
  <si>
    <t>A szociális ágazat összevont pótlék</t>
  </si>
  <si>
    <t xml:space="preserve">2017. évi módosított új előirányzat </t>
  </si>
  <si>
    <t>Nemzeti Rehabilitációs és Szociális Hivatal: Pszichiátriai betegek közösségi ellátásának finanszírozása (átvezetve a Szociális és gyermekjóléti feladatok támogatásához)</t>
  </si>
  <si>
    <t>Nemzeti Rehabilitációs és Szociális Hivatal: Szenvedélybetegek részére nyújtott közösségi alapellátásának támogatása  (átvezetve a Szociális és gyermekjóléti feladatok támogatásához)</t>
  </si>
  <si>
    <t>2016. évről áthúzódó bérkompenzáció támogatása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</si>
</sst>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#,##0_ ;\-#,##0\ "/>
    <numFmt numFmtId="174" formatCode="yyyy\.mm\.dd\.\ h:mm"/>
    <numFmt numFmtId="175" formatCode="0.0"/>
    <numFmt numFmtId="176" formatCode="#,##0.0"/>
    <numFmt numFmtId="177" formatCode="###\ ###\ ###\ ##0"/>
    <numFmt numFmtId="178" formatCode="0.0%"/>
    <numFmt numFmtId="179" formatCode="[$-40E]yyyy\.\ mmmm\ d\."/>
    <numFmt numFmtId="180" formatCode="mmm/yyyy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u val="single"/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u val="single"/>
      <sz val="11"/>
      <color theme="11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_ÖNK Beérkező számlák 2012" xfId="60"/>
    <cellStyle name="Normál 3" xfId="61"/>
    <cellStyle name="Normál 4" xfId="62"/>
    <cellStyle name="Normál 5" xfId="63"/>
    <cellStyle name="Normál 6" xfId="64"/>
    <cellStyle name="Normál 7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70" workbookViewId="0" topLeftCell="A1">
      <selection activeCell="A1" sqref="A1"/>
    </sheetView>
  </sheetViews>
  <sheetFormatPr defaultColWidth="9.140625" defaultRowHeight="15"/>
  <cols>
    <col min="1" max="1" width="6.28125" style="16" customWidth="1"/>
    <col min="2" max="2" width="3.8515625" style="16" customWidth="1"/>
    <col min="3" max="3" width="44.28125" style="16" customWidth="1"/>
    <col min="4" max="4" width="11.28125" style="26" bestFit="1" customWidth="1"/>
    <col min="5" max="6" width="11.28125" style="26" customWidth="1"/>
    <col min="7" max="16384" width="9.140625" style="16" customWidth="1"/>
  </cols>
  <sheetData>
    <row r="1" spans="1:6" s="31" customFormat="1" ht="45" customHeight="1">
      <c r="A1" s="1" t="s">
        <v>0</v>
      </c>
      <c r="B1" s="3"/>
      <c r="C1" s="30" t="s">
        <v>1</v>
      </c>
      <c r="D1" s="8" t="s">
        <v>39</v>
      </c>
      <c r="E1" s="8" t="s">
        <v>43</v>
      </c>
      <c r="F1" s="8" t="s">
        <v>15</v>
      </c>
    </row>
    <row r="2" spans="1:6" ht="34.5" customHeight="1">
      <c r="A2" s="18" t="s">
        <v>2</v>
      </c>
      <c r="B2" s="15" t="s">
        <v>3</v>
      </c>
      <c r="C2" s="15" t="s">
        <v>37</v>
      </c>
      <c r="D2" s="11">
        <v>470998</v>
      </c>
      <c r="E2" s="11">
        <v>470998</v>
      </c>
      <c r="F2" s="27">
        <f>E2-D2</f>
        <v>0</v>
      </c>
    </row>
    <row r="3" spans="1:6" ht="15.75" customHeight="1">
      <c r="A3" s="19"/>
      <c r="B3" s="17" t="s">
        <v>4</v>
      </c>
      <c r="C3" s="17" t="s">
        <v>46</v>
      </c>
      <c r="D3" s="13">
        <v>4413</v>
      </c>
      <c r="E3" s="13">
        <v>4413</v>
      </c>
      <c r="F3" s="27">
        <f>E3-D3</f>
        <v>0</v>
      </c>
    </row>
    <row r="4" spans="1:6" ht="12.75">
      <c r="A4" s="19"/>
      <c r="B4" s="17"/>
      <c r="C4" s="4"/>
      <c r="D4" s="13"/>
      <c r="E4" s="13"/>
      <c r="F4" s="27"/>
    </row>
    <row r="5" spans="1:6" ht="15" customHeight="1">
      <c r="A5" s="19" t="s">
        <v>6</v>
      </c>
      <c r="B5" s="32" t="s">
        <v>16</v>
      </c>
      <c r="C5" s="32"/>
      <c r="D5" s="13"/>
      <c r="E5" s="13"/>
      <c r="F5" s="27"/>
    </row>
    <row r="6" spans="1:6" ht="28.5" customHeight="1">
      <c r="A6" s="19"/>
      <c r="B6" s="17" t="s">
        <v>3</v>
      </c>
      <c r="C6" s="15" t="s">
        <v>25</v>
      </c>
      <c r="D6" s="12">
        <v>961490</v>
      </c>
      <c r="E6" s="12">
        <f>961490-2086</f>
        <v>959404</v>
      </c>
      <c r="F6" s="27">
        <f>E6-D6</f>
        <v>-2086</v>
      </c>
    </row>
    <row r="7" spans="1:6" ht="15.75" customHeight="1">
      <c r="A7" s="19"/>
      <c r="B7" s="17" t="s">
        <v>4</v>
      </c>
      <c r="C7" s="17" t="s">
        <v>17</v>
      </c>
      <c r="D7" s="13">
        <v>148694</v>
      </c>
      <c r="E7" s="13">
        <f>148694-272</f>
        <v>148422</v>
      </c>
      <c r="F7" s="27">
        <f>E7-D7</f>
        <v>-272</v>
      </c>
    </row>
    <row r="8" spans="1:6" ht="25.5" customHeight="1">
      <c r="A8" s="19"/>
      <c r="B8" s="17" t="s">
        <v>5</v>
      </c>
      <c r="C8" s="15" t="s">
        <v>31</v>
      </c>
      <c r="D8" s="13">
        <v>55667</v>
      </c>
      <c r="E8" s="13">
        <f>55667-384</f>
        <v>55283</v>
      </c>
      <c r="F8" s="27">
        <f>E8-D8</f>
        <v>-384</v>
      </c>
    </row>
    <row r="9" spans="1:6" ht="25.5" customHeight="1">
      <c r="A9" s="19"/>
      <c r="B9" s="17" t="s">
        <v>9</v>
      </c>
      <c r="C9" s="15" t="s">
        <v>41</v>
      </c>
      <c r="D9" s="13">
        <f>26157+3737</f>
        <v>29894</v>
      </c>
      <c r="E9" s="13">
        <v>41104</v>
      </c>
      <c r="F9" s="27">
        <f>E9-D9</f>
        <v>11210</v>
      </c>
    </row>
    <row r="10" spans="1:6" s="21" customFormat="1" ht="15.75" customHeight="1">
      <c r="A10" s="20"/>
      <c r="B10" s="33" t="s">
        <v>34</v>
      </c>
      <c r="C10" s="34"/>
      <c r="D10" s="14">
        <f>SUM(D6:D9)</f>
        <v>1195745</v>
      </c>
      <c r="E10" s="14">
        <f>SUM(E6:E9)</f>
        <v>1204213</v>
      </c>
      <c r="F10" s="28">
        <f>E10-D10</f>
        <v>8468</v>
      </c>
    </row>
    <row r="11" spans="1:6" ht="12.75">
      <c r="A11" s="19"/>
      <c r="B11" s="17"/>
      <c r="C11" s="17"/>
      <c r="D11" s="13"/>
      <c r="E11" s="13"/>
      <c r="F11" s="27"/>
    </row>
    <row r="12" spans="1:6" ht="26.25" customHeight="1">
      <c r="A12" s="19" t="s">
        <v>7</v>
      </c>
      <c r="B12" s="32" t="s">
        <v>18</v>
      </c>
      <c r="C12" s="32"/>
      <c r="D12" s="13"/>
      <c r="E12" s="13"/>
      <c r="F12" s="27"/>
    </row>
    <row r="13" spans="1:6" ht="15" customHeight="1">
      <c r="A13" s="19"/>
      <c r="B13" s="17" t="s">
        <v>3</v>
      </c>
      <c r="C13" s="17" t="s">
        <v>36</v>
      </c>
      <c r="D13" s="13">
        <v>115460</v>
      </c>
      <c r="E13" s="13">
        <v>115460</v>
      </c>
      <c r="F13" s="27">
        <f aca="true" t="shared" si="0" ref="F13:F33">E13-D13</f>
        <v>0</v>
      </c>
    </row>
    <row r="14" spans="1:6" ht="15.75" customHeight="1">
      <c r="A14" s="19"/>
      <c r="B14" s="17" t="s">
        <v>4</v>
      </c>
      <c r="C14" s="17" t="s">
        <v>19</v>
      </c>
      <c r="D14" s="13">
        <v>342908</v>
      </c>
      <c r="E14" s="13">
        <v>389197</v>
      </c>
      <c r="F14" s="27">
        <f t="shared" si="0"/>
        <v>46289</v>
      </c>
    </row>
    <row r="15" spans="1:6" ht="28.5" customHeight="1">
      <c r="A15" s="19"/>
      <c r="B15" s="17" t="s">
        <v>5</v>
      </c>
      <c r="C15" s="15" t="s">
        <v>26</v>
      </c>
      <c r="D15" s="13">
        <v>78707</v>
      </c>
      <c r="E15" s="13">
        <v>79858</v>
      </c>
      <c r="F15" s="27">
        <f t="shared" si="0"/>
        <v>1151</v>
      </c>
    </row>
    <row r="16" spans="1:6" ht="13.5" customHeight="1">
      <c r="A16" s="19"/>
      <c r="B16" s="17" t="s">
        <v>9</v>
      </c>
      <c r="C16" s="15" t="s">
        <v>29</v>
      </c>
      <c r="D16" s="13">
        <v>579562</v>
      </c>
      <c r="E16" s="13">
        <v>579558</v>
      </c>
      <c r="F16" s="27">
        <f t="shared" si="0"/>
        <v>-4</v>
      </c>
    </row>
    <row r="17" spans="1:6" ht="12.75" customHeight="1">
      <c r="A17" s="19"/>
      <c r="B17" s="17" t="s">
        <v>10</v>
      </c>
      <c r="C17" s="6" t="s">
        <v>42</v>
      </c>
      <c r="D17" s="13">
        <f>38048+5273+5417</f>
        <v>48738</v>
      </c>
      <c r="E17" s="13">
        <f>38048+5273+5417+5681+5134</f>
        <v>59553</v>
      </c>
      <c r="F17" s="27">
        <f t="shared" si="0"/>
        <v>10815</v>
      </c>
    </row>
    <row r="18" spans="1:6" ht="54.75" customHeight="1">
      <c r="A18" s="19"/>
      <c r="B18" s="17" t="s">
        <v>11</v>
      </c>
      <c r="C18" s="7" t="s">
        <v>45</v>
      </c>
      <c r="D18" s="10">
        <v>8150</v>
      </c>
      <c r="E18" s="10">
        <v>0</v>
      </c>
      <c r="F18" s="27">
        <f t="shared" si="0"/>
        <v>-8150</v>
      </c>
    </row>
    <row r="19" spans="1:6" ht="39" customHeight="1">
      <c r="A19" s="19"/>
      <c r="B19" s="17" t="s">
        <v>12</v>
      </c>
      <c r="C19" s="7" t="s">
        <v>44</v>
      </c>
      <c r="D19" s="10">
        <v>8000</v>
      </c>
      <c r="E19" s="10">
        <v>0</v>
      </c>
      <c r="F19" s="27">
        <f t="shared" si="0"/>
        <v>-8000</v>
      </c>
    </row>
    <row r="20" spans="1:6" ht="15.75" customHeight="1">
      <c r="A20" s="19"/>
      <c r="B20" s="17" t="s">
        <v>13</v>
      </c>
      <c r="C20" s="5" t="s">
        <v>38</v>
      </c>
      <c r="D20" s="9">
        <f>12346+1943+1949</f>
        <v>16238</v>
      </c>
      <c r="E20" s="9">
        <f>12346+1943+1949+1907+1885</f>
        <v>20030</v>
      </c>
      <c r="F20" s="27">
        <f t="shared" si="0"/>
        <v>3792</v>
      </c>
    </row>
    <row r="21" spans="1:6" s="21" customFormat="1" ht="27.75" customHeight="1">
      <c r="A21" s="20"/>
      <c r="B21" s="33" t="s">
        <v>32</v>
      </c>
      <c r="C21" s="33"/>
      <c r="D21" s="28">
        <f>SUM(D13:D20)</f>
        <v>1197763</v>
      </c>
      <c r="E21" s="28">
        <f>SUM(E13:E20)</f>
        <v>1243656</v>
      </c>
      <c r="F21" s="28">
        <f t="shared" si="0"/>
        <v>45893</v>
      </c>
    </row>
    <row r="22" spans="1:6" ht="15.75" customHeight="1">
      <c r="A22" s="19" t="s">
        <v>14</v>
      </c>
      <c r="B22" s="32" t="s">
        <v>20</v>
      </c>
      <c r="C22" s="32"/>
      <c r="D22" s="13"/>
      <c r="E22" s="13"/>
      <c r="F22" s="27"/>
    </row>
    <row r="23" spans="1:6" ht="28.5" customHeight="1">
      <c r="A23" s="19"/>
      <c r="B23" s="17" t="s">
        <v>3</v>
      </c>
      <c r="C23" s="15" t="s">
        <v>21</v>
      </c>
      <c r="D23" s="13"/>
      <c r="E23" s="13"/>
      <c r="F23" s="27"/>
    </row>
    <row r="24" spans="1:6" ht="15.75" customHeight="1">
      <c r="A24" s="19"/>
      <c r="B24" s="17"/>
      <c r="C24" s="17" t="s">
        <v>22</v>
      </c>
      <c r="D24" s="13">
        <v>121200</v>
      </c>
      <c r="E24" s="13">
        <v>121200</v>
      </c>
      <c r="F24" s="27">
        <f t="shared" si="0"/>
        <v>0</v>
      </c>
    </row>
    <row r="25" spans="1:6" ht="15.75" customHeight="1">
      <c r="A25" s="19"/>
      <c r="B25" s="17"/>
      <c r="C25" s="17" t="s">
        <v>23</v>
      </c>
      <c r="D25" s="13">
        <v>100800</v>
      </c>
      <c r="E25" s="13">
        <v>100800</v>
      </c>
      <c r="F25" s="27">
        <f t="shared" si="0"/>
        <v>0</v>
      </c>
    </row>
    <row r="26" spans="1:6" ht="15.75" customHeight="1">
      <c r="A26" s="19"/>
      <c r="B26" s="17"/>
      <c r="C26" s="17" t="s">
        <v>27</v>
      </c>
      <c r="D26" s="13">
        <v>165526</v>
      </c>
      <c r="E26" s="13">
        <v>165526</v>
      </c>
      <c r="F26" s="27">
        <f t="shared" si="0"/>
        <v>0</v>
      </c>
    </row>
    <row r="27" spans="1:6" ht="15.75" customHeight="1">
      <c r="A27" s="19"/>
      <c r="B27" s="17"/>
      <c r="C27" s="2" t="s">
        <v>35</v>
      </c>
      <c r="D27" s="13">
        <v>197</v>
      </c>
      <c r="E27" s="13">
        <v>197</v>
      </c>
      <c r="F27" s="27">
        <f t="shared" si="0"/>
        <v>0</v>
      </c>
    </row>
    <row r="28" spans="1:6" ht="15.75" customHeight="1">
      <c r="A28" s="19"/>
      <c r="B28" s="17"/>
      <c r="C28" s="17" t="s">
        <v>24</v>
      </c>
      <c r="D28" s="13">
        <v>25873</v>
      </c>
      <c r="E28" s="13">
        <v>25873</v>
      </c>
      <c r="F28" s="27">
        <f t="shared" si="0"/>
        <v>0</v>
      </c>
    </row>
    <row r="29" spans="1:6" ht="15.75" customHeight="1">
      <c r="A29" s="19"/>
      <c r="B29" s="17"/>
      <c r="C29" s="17" t="s">
        <v>40</v>
      </c>
      <c r="D29" s="13">
        <f>17410+2829+2874</f>
        <v>23113</v>
      </c>
      <c r="E29" s="13">
        <f>17410+2829+2874+2931+2924</f>
        <v>28968</v>
      </c>
      <c r="F29" s="27">
        <f t="shared" si="0"/>
        <v>5855</v>
      </c>
    </row>
    <row r="30" spans="1:6" ht="15" customHeight="1">
      <c r="A30" s="19"/>
      <c r="B30" s="17" t="s">
        <v>4</v>
      </c>
      <c r="C30" s="17" t="s">
        <v>28</v>
      </c>
      <c r="D30" s="13">
        <v>167300</v>
      </c>
      <c r="E30" s="13">
        <v>167300</v>
      </c>
      <c r="F30" s="27">
        <f t="shared" si="0"/>
        <v>0</v>
      </c>
    </row>
    <row r="31" spans="1:6" ht="30.75" customHeight="1">
      <c r="A31" s="19"/>
      <c r="B31" s="17" t="s">
        <v>5</v>
      </c>
      <c r="C31" s="15" t="s">
        <v>30</v>
      </c>
      <c r="D31" s="12">
        <v>111500</v>
      </c>
      <c r="E31" s="12">
        <v>111500</v>
      </c>
      <c r="F31" s="27">
        <f t="shared" si="0"/>
        <v>0</v>
      </c>
    </row>
    <row r="32" spans="1:6" s="21" customFormat="1" ht="27" customHeight="1">
      <c r="A32" s="20"/>
      <c r="B32" s="33" t="s">
        <v>33</v>
      </c>
      <c r="C32" s="33"/>
      <c r="D32" s="14">
        <f>SUM(D24:D31)</f>
        <v>715509</v>
      </c>
      <c r="E32" s="14">
        <f>SUM(E24:E31)</f>
        <v>721364</v>
      </c>
      <c r="F32" s="28">
        <f t="shared" si="0"/>
        <v>5855</v>
      </c>
    </row>
    <row r="33" spans="1:6" s="21" customFormat="1" ht="12.75">
      <c r="A33" s="22"/>
      <c r="B33" s="23"/>
      <c r="C33" s="24" t="s">
        <v>8</v>
      </c>
      <c r="D33" s="29">
        <f>D2+D3+D10+D21+D32</f>
        <v>3584428</v>
      </c>
      <c r="E33" s="29">
        <f>E2+E3+E10+E21+E32</f>
        <v>3644644</v>
      </c>
      <c r="F33" s="25">
        <f t="shared" si="0"/>
        <v>60216</v>
      </c>
    </row>
  </sheetData>
  <sheetProtection/>
  <mergeCells count="6">
    <mergeCell ref="B21:C21"/>
    <mergeCell ref="B12:C12"/>
    <mergeCell ref="B22:C22"/>
    <mergeCell ref="B5:C5"/>
    <mergeCell ref="B32:C32"/>
    <mergeCell ref="B10:C10"/>
  </mergeCells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88" r:id="rId1"/>
  <headerFooter>
    <oddHeader>&amp;CHelyi önkormányzatok általános működésének
 és ágazati feladatainak 
támogatása
&amp;R1/a.táblázat
&amp;10a ... /2017.(......) önkormányzati rendelethez
(ezer Ft-ban)&amp;11
</oddHeader>
    <oddFooter>&amp;L&amp;10&amp;D&amp;T&amp;C&amp;10&amp;Z&amp;F&amp;R&amp;10&amp;P/&amp;N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2017-11-23T13:10:57Z</dcterms:modified>
  <cp:category/>
  <cp:version/>
  <cp:contentType/>
  <cp:contentStatus/>
</cp:coreProperties>
</file>