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5165" windowHeight="8730" activeTab="0"/>
  </bookViews>
  <sheets>
    <sheet name="6 LF 07besz" sheetId="1" r:id="rId1"/>
  </sheets>
  <definedNames>
    <definedName name="_xlnm.Print_Titles" localSheetId="0">'6 LF 07besz'!$A:$A,'6 LF 07besz'!$1:$2</definedName>
    <definedName name="_xlnm.Print_Area" localSheetId="0">'6 LF 07besz'!$A$1:$H$34</definedName>
  </definedNames>
  <calcPr fullCalcOnLoad="1"/>
</workbook>
</file>

<file path=xl/sharedStrings.xml><?xml version="1.0" encoding="utf-8"?>
<sst xmlns="http://schemas.openxmlformats.org/spreadsheetml/2006/main" count="84" uniqueCount="47">
  <si>
    <t>Fő u. 8. erkély megerősítés önkormányzatra eső része</t>
  </si>
  <si>
    <t>Kontrássy u. 2/A épület felújítása önkormányzatra eső része</t>
  </si>
  <si>
    <t>342</t>
  </si>
  <si>
    <t>Nyugati temető:  szociális helyiség zuhanyzó-vizesblokk</t>
  </si>
  <si>
    <t>Megnevezés</t>
  </si>
  <si>
    <t>Megjegyzés</t>
  </si>
  <si>
    <t xml:space="preserve"> Új induló feladatok összesen:</t>
  </si>
  <si>
    <t>Nádasdi u. 1/A-1/B ing.faházak és lépcsőfeljárók felújítása</t>
  </si>
  <si>
    <t>Piac támfal egy szakaszának megerősítése</t>
  </si>
  <si>
    <t>Szerződéses lekötöttség</t>
  </si>
  <si>
    <t>eredeti</t>
  </si>
  <si>
    <t>összege</t>
  </si>
  <si>
    <t>%-a</t>
  </si>
  <si>
    <t>garanciális visszatartás</t>
  </si>
  <si>
    <t>2006.évben indított panelfelújítások</t>
  </si>
  <si>
    <t>Fő u.34. épületfelújítás kivitelezés</t>
  </si>
  <si>
    <t>Ady E. u. 1. födémcsere, tetőfelúíjtás saját erő</t>
  </si>
  <si>
    <t>Berzsenyi D.u.24/B bérlakása felújítása</t>
  </si>
  <si>
    <t>Szociális bérlakások újrahasznosítás előtti lakhatást  gátló hibáinak kijavítása és közérdekű hatósági elhelyezés keret:</t>
  </si>
  <si>
    <t xml:space="preserve">Kálvária u. 7.  udvari szárny és épület tetőfelújítása       </t>
  </si>
  <si>
    <t xml:space="preserve">  -</t>
  </si>
  <si>
    <t>áfa változás</t>
  </si>
  <si>
    <t>2007. évi  előirányzat</t>
  </si>
  <si>
    <t>Áthúzódó kiadások</t>
  </si>
  <si>
    <t>Áthúzódó kiadások összesen</t>
  </si>
  <si>
    <t>x</t>
  </si>
  <si>
    <t>Berzsenyi u. 2/b.1/4. légcserélők</t>
  </si>
  <si>
    <t>36</t>
  </si>
  <si>
    <t xml:space="preserve"> Tartalékkeret</t>
  </si>
  <si>
    <t xml:space="preserve"> Összesen:</t>
  </si>
  <si>
    <t>Balázs János műteremlakások tetőfelújítás III. ütem</t>
  </si>
  <si>
    <t>Ady E. u. 1. felújításának terveztetése, födémcsere, tetőfelújítás</t>
  </si>
  <si>
    <t>Fő u. 20 lakóépület tetőfelújítás</t>
  </si>
  <si>
    <t>SÁVHÁZ átfogó felújítására vonatkozó tanulmány</t>
  </si>
  <si>
    <t>Ady E. u. 1.műemléki lak.ép.állagvédő felújítás tervezése</t>
  </si>
  <si>
    <t>Ady E.u.3. önk.bérlakás bontáshoz kapcs.hőszig.</t>
  </si>
  <si>
    <t>Nádasdi u.24. életveszély elhárítása</t>
  </si>
  <si>
    <t>Fő u. 34. homlokzat és tető tervezése</t>
  </si>
  <si>
    <t xml:space="preserve">2007. évben megvalósuló panelfelújítások </t>
  </si>
  <si>
    <t>Vegyes tulajdonú épületek felújítása keret</t>
  </si>
  <si>
    <t>Kémények béléscsövezése (keretösszeg)</t>
  </si>
  <si>
    <t>Új induló feladatok keretösszege:</t>
  </si>
  <si>
    <t>Fő u.74. bérlakás felújítása</t>
  </si>
  <si>
    <t>Dózsa Gy.u. 14.</t>
  </si>
  <si>
    <t>mód.</t>
  </si>
  <si>
    <r>
      <t>2007.I-III.n.év teljesítés</t>
    </r>
    <r>
      <rPr>
        <b/>
        <sz val="9"/>
        <color indexed="8"/>
        <rFont val="Times New Roman"/>
        <family val="1"/>
      </rPr>
      <t xml:space="preserve"> </t>
    </r>
  </si>
  <si>
    <t>Sávház copilit üvegfal csere folytatása  (10 szint )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</si>
</sst>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  <numFmt numFmtId="189" formatCode="yyyy/mm/dd;@"/>
    <numFmt numFmtId="190" formatCode="mmm/yyyy"/>
    <numFmt numFmtId="191" formatCode="m\.\ d\.;@"/>
  </numFmts>
  <fonts count="27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6" fillId="0" borderId="0" xfId="0" applyFont="1" applyAlignment="1">
      <alignment vertical="center"/>
    </xf>
    <xf numFmtId="3" fontId="7" fillId="0" borderId="14" xfId="0" applyNumberFormat="1" applyFont="1" applyFill="1" applyBorder="1" applyAlignment="1">
      <alignment horizontal="center" vertical="center"/>
    </xf>
    <xf numFmtId="168" fontId="7" fillId="0" borderId="14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left"/>
    </xf>
    <xf numFmtId="168" fontId="6" fillId="0" borderId="12" xfId="0" applyNumberFormat="1" applyFont="1" applyFill="1" applyBorder="1" applyAlignment="1">
      <alignment horizontal="right"/>
    </xf>
    <xf numFmtId="3" fontId="6" fillId="0" borderId="15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5" xfId="0" applyFont="1" applyBorder="1" applyAlignment="1">
      <alignment horizontal="left"/>
    </xf>
    <xf numFmtId="49" fontId="6" fillId="0" borderId="11" xfId="0" applyNumberFormat="1" applyFont="1" applyBorder="1" applyAlignment="1">
      <alignment/>
    </xf>
    <xf numFmtId="3" fontId="6" fillId="0" borderId="15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center"/>
    </xf>
    <xf numFmtId="3" fontId="6" fillId="0" borderId="15" xfId="0" applyNumberFormat="1" applyFont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168" fontId="5" fillId="0" borderId="12" xfId="0" applyNumberFormat="1" applyFont="1" applyFill="1" applyBorder="1" applyAlignment="1">
      <alignment horizontal="right"/>
    </xf>
    <xf numFmtId="49" fontId="8" fillId="0" borderId="17" xfId="0" applyNumberFormat="1" applyFont="1" applyBorder="1" applyAlignment="1">
      <alignment/>
    </xf>
    <xf numFmtId="0" fontId="8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 horizontal="left"/>
    </xf>
    <xf numFmtId="0" fontId="8" fillId="0" borderId="11" xfId="0" applyFont="1" applyBorder="1" applyAlignment="1">
      <alignment wrapText="1"/>
    </xf>
    <xf numFmtId="3" fontId="8" fillId="0" borderId="15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49" fontId="6" fillId="0" borderId="15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3" fontId="7" fillId="0" borderId="12" xfId="0" applyNumberFormat="1" applyFont="1" applyBorder="1" applyAlignment="1">
      <alignment horizontal="right" wrapText="1"/>
    </xf>
    <xf numFmtId="3" fontId="8" fillId="0" borderId="17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/>
    </xf>
    <xf numFmtId="3" fontId="5" fillId="0" borderId="12" xfId="0" applyNumberFormat="1" applyFont="1" applyFill="1" applyBorder="1" applyAlignment="1">
      <alignment horizontal="right" wrapText="1"/>
    </xf>
    <xf numFmtId="3" fontId="8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168" fontId="7" fillId="0" borderId="12" xfId="0" applyNumberFormat="1" applyFont="1" applyFill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168" fontId="7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I243"/>
  <sheetViews>
    <sheetView tabSelected="1" zoomScalePageLayoutView="0" workbookViewId="0" topLeftCell="A16">
      <selection activeCell="H26" sqref="H26"/>
    </sheetView>
  </sheetViews>
  <sheetFormatPr defaultColWidth="9.00390625" defaultRowHeight="12.75"/>
  <cols>
    <col min="1" max="1" width="48.125" style="19" customWidth="1"/>
    <col min="2" max="2" width="9.875" style="19" customWidth="1"/>
    <col min="3" max="3" width="10.25390625" style="19" customWidth="1"/>
    <col min="4" max="4" width="11.00390625" style="19" customWidth="1"/>
    <col min="5" max="5" width="10.00390625" style="19" customWidth="1"/>
    <col min="6" max="6" width="12.00390625" style="19" customWidth="1"/>
    <col min="7" max="7" width="8.375" style="19" customWidth="1"/>
    <col min="8" max="8" width="30.125" style="19" customWidth="1"/>
    <col min="9" max="16384" width="9.125" style="19" customWidth="1"/>
  </cols>
  <sheetData>
    <row r="1" spans="1:8" s="7" customFormat="1" ht="27" customHeight="1">
      <c r="A1" s="58" t="s">
        <v>4</v>
      </c>
      <c r="B1" s="62" t="s">
        <v>22</v>
      </c>
      <c r="C1" s="62"/>
      <c r="D1" s="62" t="s">
        <v>9</v>
      </c>
      <c r="E1" s="62"/>
      <c r="F1" s="63" t="s">
        <v>45</v>
      </c>
      <c r="G1" s="63"/>
      <c r="H1" s="60" t="s">
        <v>5</v>
      </c>
    </row>
    <row r="2" spans="1:8" s="7" customFormat="1" ht="15.75" customHeight="1">
      <c r="A2" s="59"/>
      <c r="B2" s="8" t="s">
        <v>10</v>
      </c>
      <c r="C2" s="8" t="s">
        <v>44</v>
      </c>
      <c r="D2" s="8" t="s">
        <v>11</v>
      </c>
      <c r="E2" s="9" t="s">
        <v>12</v>
      </c>
      <c r="F2" s="8" t="s">
        <v>11</v>
      </c>
      <c r="G2" s="9" t="s">
        <v>12</v>
      </c>
      <c r="H2" s="61"/>
    </row>
    <row r="3" spans="1:35" ht="12.75" customHeight="1">
      <c r="A3" s="14" t="s">
        <v>23</v>
      </c>
      <c r="B3" s="15"/>
      <c r="C3" s="16"/>
      <c r="D3" s="16"/>
      <c r="E3" s="15"/>
      <c r="F3" s="16"/>
      <c r="G3" s="15"/>
      <c r="H3" s="17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s="21" customFormat="1" ht="14.25" customHeight="1">
      <c r="A4" s="20" t="s">
        <v>30</v>
      </c>
      <c r="B4" s="3">
        <v>45</v>
      </c>
      <c r="C4" s="3">
        <v>45</v>
      </c>
      <c r="D4" s="1">
        <v>45</v>
      </c>
      <c r="E4" s="10">
        <f aca="true" t="shared" si="0" ref="E4:E14">+D4/C4*100</f>
        <v>100</v>
      </c>
      <c r="F4" s="53" t="s">
        <v>20</v>
      </c>
      <c r="G4" s="53" t="s">
        <v>20</v>
      </c>
      <c r="H4" s="11" t="s">
        <v>13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s="24" customFormat="1" ht="14.25" customHeight="1">
      <c r="A5" s="22" t="s">
        <v>32</v>
      </c>
      <c r="B5" s="3">
        <v>220</v>
      </c>
      <c r="C5" s="3">
        <v>220</v>
      </c>
      <c r="D5" s="1">
        <v>220</v>
      </c>
      <c r="E5" s="10">
        <f>+D5/C5*100</f>
        <v>100</v>
      </c>
      <c r="F5" s="1">
        <v>220</v>
      </c>
      <c r="G5" s="10">
        <f>+F5/C5*100</f>
        <v>100</v>
      </c>
      <c r="H5" s="11" t="s">
        <v>13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s="21" customFormat="1" ht="14.25" customHeight="1">
      <c r="A6" s="20" t="s">
        <v>31</v>
      </c>
      <c r="B6" s="3">
        <v>199</v>
      </c>
      <c r="C6" s="3">
        <v>199</v>
      </c>
      <c r="D6" s="1">
        <v>199</v>
      </c>
      <c r="E6" s="10">
        <f t="shared" si="0"/>
        <v>100</v>
      </c>
      <c r="F6" s="1">
        <v>191</v>
      </c>
      <c r="G6" s="10">
        <f aca="true" t="shared" si="1" ref="G6:G14">+F6/C6*100</f>
        <v>95.97989949748744</v>
      </c>
      <c r="H6" s="25" t="s">
        <v>21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8" s="18" customFormat="1" ht="14.25" customHeight="1">
      <c r="A7" s="26" t="s">
        <v>34</v>
      </c>
      <c r="B7" s="3">
        <v>198</v>
      </c>
      <c r="C7" s="3">
        <v>198</v>
      </c>
      <c r="D7" s="1">
        <v>198</v>
      </c>
      <c r="E7" s="10">
        <f>+D7/C7*100</f>
        <v>100</v>
      </c>
      <c r="F7" s="1">
        <v>198</v>
      </c>
      <c r="G7" s="10">
        <f>+F7/C7*100</f>
        <v>100</v>
      </c>
      <c r="H7" s="25"/>
    </row>
    <row r="8" spans="1:8" s="18" customFormat="1" ht="14.25" customHeight="1">
      <c r="A8" s="22" t="s">
        <v>1</v>
      </c>
      <c r="B8" s="3">
        <v>6147</v>
      </c>
      <c r="C8" s="3">
        <v>6147</v>
      </c>
      <c r="D8" s="1">
        <v>6147</v>
      </c>
      <c r="E8" s="10">
        <f t="shared" si="0"/>
        <v>100</v>
      </c>
      <c r="F8" s="1">
        <v>6147</v>
      </c>
      <c r="G8" s="10">
        <f t="shared" si="1"/>
        <v>100</v>
      </c>
      <c r="H8" s="27"/>
    </row>
    <row r="9" spans="1:8" s="18" customFormat="1" ht="14.25" customHeight="1">
      <c r="A9" s="26" t="s">
        <v>36</v>
      </c>
      <c r="B9" s="3">
        <v>1922</v>
      </c>
      <c r="C9" s="3">
        <v>1922</v>
      </c>
      <c r="D9" s="1">
        <v>1922</v>
      </c>
      <c r="E9" s="10">
        <f>+D9/C9*100</f>
        <v>100</v>
      </c>
      <c r="F9" s="1">
        <v>1922</v>
      </c>
      <c r="G9" s="10">
        <f>+F9/C9*100</f>
        <v>100</v>
      </c>
      <c r="H9" s="28"/>
    </row>
    <row r="10" spans="1:8" s="18" customFormat="1" ht="14.25" customHeight="1">
      <c r="A10" s="26" t="s">
        <v>33</v>
      </c>
      <c r="B10" s="3">
        <v>1872</v>
      </c>
      <c r="C10" s="3">
        <v>1872</v>
      </c>
      <c r="D10" s="1">
        <v>1872</v>
      </c>
      <c r="E10" s="10">
        <f>+D10/C10*100</f>
        <v>100</v>
      </c>
      <c r="F10" s="1">
        <v>1872</v>
      </c>
      <c r="G10" s="10">
        <f>+F10/C10*100</f>
        <v>100</v>
      </c>
      <c r="H10" s="28"/>
    </row>
    <row r="11" spans="1:8" s="18" customFormat="1" ht="14.25" customHeight="1">
      <c r="A11" s="26" t="s">
        <v>35</v>
      </c>
      <c r="B11" s="3">
        <v>397</v>
      </c>
      <c r="C11" s="3">
        <v>397</v>
      </c>
      <c r="D11" s="1">
        <v>397</v>
      </c>
      <c r="E11" s="10">
        <f t="shared" si="0"/>
        <v>100</v>
      </c>
      <c r="F11" s="1">
        <v>397</v>
      </c>
      <c r="G11" s="10">
        <f t="shared" si="1"/>
        <v>100</v>
      </c>
      <c r="H11" s="28"/>
    </row>
    <row r="12" spans="1:8" s="18" customFormat="1" ht="14.25" customHeight="1">
      <c r="A12" s="22" t="s">
        <v>0</v>
      </c>
      <c r="B12" s="3">
        <v>954</v>
      </c>
      <c r="C12" s="3">
        <v>954</v>
      </c>
      <c r="D12" s="1">
        <v>954</v>
      </c>
      <c r="E12" s="10">
        <f>+D12/C12*100</f>
        <v>100</v>
      </c>
      <c r="F12" s="1">
        <v>954</v>
      </c>
      <c r="G12" s="10">
        <f>+F12/C12*100</f>
        <v>100</v>
      </c>
      <c r="H12" s="29"/>
    </row>
    <row r="13" spans="1:8" s="18" customFormat="1" ht="14.25" customHeight="1">
      <c r="A13" s="22" t="s">
        <v>14</v>
      </c>
      <c r="B13" s="3">
        <v>608307</v>
      </c>
      <c r="C13" s="3">
        <f>608307-54300-310</f>
        <v>553697</v>
      </c>
      <c r="D13" s="1">
        <v>553697</v>
      </c>
      <c r="E13" s="10">
        <f t="shared" si="0"/>
        <v>100</v>
      </c>
      <c r="F13" s="1">
        <f>605294-51597</f>
        <v>553697</v>
      </c>
      <c r="G13" s="10">
        <f t="shared" si="1"/>
        <v>100</v>
      </c>
      <c r="H13" s="29"/>
    </row>
    <row r="14" spans="1:8" s="18" customFormat="1" ht="21.75" customHeight="1">
      <c r="A14" s="31" t="s">
        <v>24</v>
      </c>
      <c r="B14" s="32">
        <f>SUM(B4:B13)</f>
        <v>620261</v>
      </c>
      <c r="C14" s="32">
        <f>SUM(C4:C13)</f>
        <v>565651</v>
      </c>
      <c r="D14" s="32">
        <f>SUM(D4:D13)</f>
        <v>565651</v>
      </c>
      <c r="E14" s="33">
        <f t="shared" si="0"/>
        <v>100</v>
      </c>
      <c r="F14" s="32">
        <f>SUM(F4:F13)</f>
        <v>565598</v>
      </c>
      <c r="G14" s="33">
        <f t="shared" si="1"/>
        <v>99.99063026495135</v>
      </c>
      <c r="H14" s="34"/>
    </row>
    <row r="15" spans="1:8" ht="34.5" customHeight="1">
      <c r="A15" s="35" t="s">
        <v>39</v>
      </c>
      <c r="B15" s="36">
        <f>11000+2938+466</f>
        <v>14404</v>
      </c>
      <c r="C15" s="36">
        <f>11000+2938+466+2381</f>
        <v>16785</v>
      </c>
      <c r="D15" s="1">
        <f>+F15</f>
        <v>8994</v>
      </c>
      <c r="E15" s="10">
        <f>+D15/C15*100</f>
        <v>53.58355674709562</v>
      </c>
      <c r="F15" s="1">
        <f>1683+1226+672+1111+525+465+1014+741+803+705+49</f>
        <v>8994</v>
      </c>
      <c r="G15" s="10">
        <f>+F15/C15*100</f>
        <v>53.58355674709562</v>
      </c>
      <c r="H15" s="37"/>
    </row>
    <row r="16" spans="1:8" s="24" customFormat="1" ht="41.25" customHeight="1">
      <c r="A16" s="38" t="s">
        <v>18</v>
      </c>
      <c r="B16" s="36">
        <v>4000</v>
      </c>
      <c r="C16" s="36">
        <f>4000-363-948</f>
        <v>2689</v>
      </c>
      <c r="D16" s="1"/>
      <c r="E16" s="10"/>
      <c r="F16" s="1"/>
      <c r="G16" s="10"/>
      <c r="H16" s="39"/>
    </row>
    <row r="17" spans="1:8" s="24" customFormat="1" ht="15.75" customHeight="1">
      <c r="A17" s="40" t="s">
        <v>42</v>
      </c>
      <c r="B17" s="41" t="s">
        <v>25</v>
      </c>
      <c r="C17" s="3">
        <v>363</v>
      </c>
      <c r="D17" s="1">
        <v>363</v>
      </c>
      <c r="E17" s="10">
        <f>+D17/C17*100</f>
        <v>100</v>
      </c>
      <c r="F17" s="1">
        <v>363</v>
      </c>
      <c r="G17" s="10">
        <f>+F17/C17*100</f>
        <v>100</v>
      </c>
      <c r="H17" s="39"/>
    </row>
    <row r="18" spans="1:8" s="24" customFormat="1" ht="15.75" customHeight="1">
      <c r="A18" s="40" t="s">
        <v>17</v>
      </c>
      <c r="B18" s="41" t="s">
        <v>25</v>
      </c>
      <c r="C18" s="3">
        <v>948</v>
      </c>
      <c r="D18" s="1">
        <v>948</v>
      </c>
      <c r="E18" s="10">
        <f>+D18/C18*100</f>
        <v>100</v>
      </c>
      <c r="F18" s="1">
        <v>948</v>
      </c>
      <c r="G18" s="10">
        <f>+F18/C18*100</f>
        <v>100</v>
      </c>
      <c r="H18" s="39"/>
    </row>
    <row r="19" spans="1:8" s="24" customFormat="1" ht="22.5" customHeight="1">
      <c r="A19" s="35" t="s">
        <v>40</v>
      </c>
      <c r="B19" s="36">
        <v>1000</v>
      </c>
      <c r="C19" s="36">
        <f>1000-191</f>
        <v>809</v>
      </c>
      <c r="D19" s="1"/>
      <c r="E19" s="10"/>
      <c r="F19" s="1"/>
      <c r="G19" s="10"/>
      <c r="H19" s="39"/>
    </row>
    <row r="20" spans="1:8" s="24" customFormat="1" ht="15.75" customHeight="1">
      <c r="A20" s="40" t="s">
        <v>43</v>
      </c>
      <c r="B20" s="41" t="s">
        <v>25</v>
      </c>
      <c r="C20" s="3">
        <v>191</v>
      </c>
      <c r="D20" s="1">
        <v>191</v>
      </c>
      <c r="E20" s="10">
        <f>+D20/C20*100</f>
        <v>100</v>
      </c>
      <c r="F20" s="1">
        <v>191</v>
      </c>
      <c r="G20" s="10">
        <f>+F20/C20*100</f>
        <v>100</v>
      </c>
      <c r="H20" s="39"/>
    </row>
    <row r="21" spans="1:8" s="24" customFormat="1" ht="16.5" customHeight="1">
      <c r="A21" s="35" t="s">
        <v>41</v>
      </c>
      <c r="B21" s="30">
        <f>15398+33069-5000</f>
        <v>43467</v>
      </c>
      <c r="C21" s="30">
        <f>43467-C22-C24-C25-C26</f>
        <v>33520</v>
      </c>
      <c r="D21" s="1"/>
      <c r="E21" s="10"/>
      <c r="F21" s="1"/>
      <c r="G21" s="10"/>
      <c r="H21" s="37"/>
    </row>
    <row r="22" spans="1:8" ht="14.25" customHeight="1">
      <c r="A22" s="22" t="s">
        <v>7</v>
      </c>
      <c r="B22" s="41" t="s">
        <v>25</v>
      </c>
      <c r="C22" s="41">
        <v>4872</v>
      </c>
      <c r="D22" s="1">
        <v>4872</v>
      </c>
      <c r="E22" s="10">
        <f>+D22/C22*100</f>
        <v>100</v>
      </c>
      <c r="F22" s="53" t="s">
        <v>20</v>
      </c>
      <c r="G22" s="53" t="s">
        <v>20</v>
      </c>
      <c r="H22" s="42"/>
    </row>
    <row r="23" spans="1:8" ht="14.25" customHeight="1">
      <c r="A23" s="22" t="s">
        <v>8</v>
      </c>
      <c r="B23" s="41" t="s">
        <v>25</v>
      </c>
      <c r="C23" s="41" t="s">
        <v>25</v>
      </c>
      <c r="D23" s="1">
        <v>3638</v>
      </c>
      <c r="E23" s="10">
        <v>100</v>
      </c>
      <c r="F23" s="53" t="s">
        <v>20</v>
      </c>
      <c r="G23" s="53" t="s">
        <v>20</v>
      </c>
      <c r="H23" s="42"/>
    </row>
    <row r="24" spans="1:8" ht="14.25" customHeight="1">
      <c r="A24" s="22" t="s">
        <v>37</v>
      </c>
      <c r="B24" s="41" t="s">
        <v>25</v>
      </c>
      <c r="C24" s="41">
        <v>342</v>
      </c>
      <c r="D24" s="1" t="s">
        <v>2</v>
      </c>
      <c r="E24" s="10">
        <f>+D24/C24*100</f>
        <v>100</v>
      </c>
      <c r="F24" s="2">
        <v>274</v>
      </c>
      <c r="G24" s="10">
        <f>+F24/C24*100</f>
        <v>80.11695906432749</v>
      </c>
      <c r="H24" s="29"/>
    </row>
    <row r="25" spans="1:8" ht="14.25" customHeight="1">
      <c r="A25" s="22" t="s">
        <v>19</v>
      </c>
      <c r="B25" s="41" t="s">
        <v>25</v>
      </c>
      <c r="C25" s="41">
        <v>3223</v>
      </c>
      <c r="D25" s="2">
        <v>3223</v>
      </c>
      <c r="E25" s="10">
        <f>+D25/C25*100</f>
        <v>100</v>
      </c>
      <c r="F25" s="53" t="s">
        <v>20</v>
      </c>
      <c r="G25" s="53" t="s">
        <v>20</v>
      </c>
      <c r="H25" s="13"/>
    </row>
    <row r="26" spans="1:8" ht="14.25" customHeight="1">
      <c r="A26" s="22" t="s">
        <v>3</v>
      </c>
      <c r="B26" s="2" t="s">
        <v>25</v>
      </c>
      <c r="C26" s="41">
        <v>1510</v>
      </c>
      <c r="D26" s="2">
        <v>1510</v>
      </c>
      <c r="E26" s="10">
        <f>+D26/C26*100</f>
        <v>100</v>
      </c>
      <c r="F26" s="53" t="s">
        <v>20</v>
      </c>
      <c r="G26" s="53" t="s">
        <v>20</v>
      </c>
      <c r="H26" s="13"/>
    </row>
    <row r="27" spans="1:8" ht="14.25" customHeight="1">
      <c r="A27" s="22" t="s">
        <v>46</v>
      </c>
      <c r="B27" s="41" t="s">
        <v>25</v>
      </c>
      <c r="C27" s="41" t="s">
        <v>25</v>
      </c>
      <c r="D27" s="1">
        <v>16222</v>
      </c>
      <c r="E27" s="10">
        <v>100</v>
      </c>
      <c r="F27" s="53" t="s">
        <v>20</v>
      </c>
      <c r="G27" s="53" t="s">
        <v>20</v>
      </c>
      <c r="H27" s="42"/>
    </row>
    <row r="28" spans="1:8" ht="14.25" customHeight="1">
      <c r="A28" s="22" t="s">
        <v>16</v>
      </c>
      <c r="B28" s="41" t="s">
        <v>25</v>
      </c>
      <c r="C28" s="41" t="s">
        <v>25</v>
      </c>
      <c r="D28" s="53" t="s">
        <v>20</v>
      </c>
      <c r="E28" s="53" t="s">
        <v>20</v>
      </c>
      <c r="F28" s="53" t="s">
        <v>20</v>
      </c>
      <c r="G28" s="53" t="s">
        <v>20</v>
      </c>
      <c r="H28" s="29"/>
    </row>
    <row r="29" spans="1:8" ht="14.25" customHeight="1">
      <c r="A29" s="22" t="s">
        <v>15</v>
      </c>
      <c r="B29" s="2" t="s">
        <v>25</v>
      </c>
      <c r="C29" s="2" t="s">
        <v>25</v>
      </c>
      <c r="D29" s="53" t="s">
        <v>20</v>
      </c>
      <c r="E29" s="53" t="s">
        <v>20</v>
      </c>
      <c r="F29" s="53" t="s">
        <v>20</v>
      </c>
      <c r="G29" s="53" t="s">
        <v>20</v>
      </c>
      <c r="H29" s="13"/>
    </row>
    <row r="30" spans="1:8" ht="14.25" customHeight="1">
      <c r="A30" s="40" t="s">
        <v>26</v>
      </c>
      <c r="B30" s="2" t="s">
        <v>25</v>
      </c>
      <c r="C30" s="2">
        <v>36</v>
      </c>
      <c r="D30" s="1" t="s">
        <v>27</v>
      </c>
      <c r="E30" s="10">
        <f>+D30/C30*100</f>
        <v>100</v>
      </c>
      <c r="F30" s="2">
        <v>36</v>
      </c>
      <c r="G30" s="10">
        <f>+F30/C30*100</f>
        <v>100</v>
      </c>
      <c r="H30" s="13"/>
    </row>
    <row r="31" spans="1:8" ht="15" customHeight="1">
      <c r="A31" s="4" t="s">
        <v>38</v>
      </c>
      <c r="B31" s="55">
        <v>1519233</v>
      </c>
      <c r="C31" s="55">
        <f>1519233-3123-4183</f>
        <v>1511927</v>
      </c>
      <c r="D31" s="1">
        <v>1487317</v>
      </c>
      <c r="E31" s="10">
        <f>+D31/C31*100</f>
        <v>98.37227591014646</v>
      </c>
      <c r="F31" s="1">
        <v>51597</v>
      </c>
      <c r="G31" s="10">
        <f>+F31/C31*100</f>
        <v>3.4126647648993633</v>
      </c>
      <c r="H31" s="43"/>
    </row>
    <row r="32" spans="1:8" ht="16.5" customHeight="1">
      <c r="A32" s="44" t="s">
        <v>6</v>
      </c>
      <c r="B32" s="45">
        <f>SUM(B21:B31)</f>
        <v>1562700</v>
      </c>
      <c r="C32" s="45">
        <f>SUM(C21:C31)</f>
        <v>1555430</v>
      </c>
      <c r="D32" s="45">
        <f>SUM(D21:D31)</f>
        <v>1516782</v>
      </c>
      <c r="E32" s="12">
        <f>+D32/C32*100</f>
        <v>97.51528516230239</v>
      </c>
      <c r="F32" s="45">
        <f>SUM(F22:F31)</f>
        <v>51907</v>
      </c>
      <c r="G32" s="12">
        <f>+F32/C32*100</f>
        <v>3.337147926939817</v>
      </c>
      <c r="H32" s="46"/>
    </row>
    <row r="33" spans="1:8" ht="16.5" customHeight="1">
      <c r="A33" s="31" t="s">
        <v>28</v>
      </c>
      <c r="B33" s="47">
        <v>3000</v>
      </c>
      <c r="C33" s="47">
        <f>3000-36</f>
        <v>2964</v>
      </c>
      <c r="D33" s="1"/>
      <c r="E33" s="12"/>
      <c r="F33" s="48"/>
      <c r="G33" s="12"/>
      <c r="H33" s="49"/>
    </row>
    <row r="34" spans="1:8" s="54" customFormat="1" ht="15" customHeight="1">
      <c r="A34" s="6" t="s">
        <v>29</v>
      </c>
      <c r="B34" s="5">
        <f>+B33+B32+B19+B16+B15+B14</f>
        <v>2205365</v>
      </c>
      <c r="C34" s="5">
        <f>+C33+C32+C20+C19+C18+C17+C16+C15+C14</f>
        <v>2145830</v>
      </c>
      <c r="D34" s="5">
        <f>+D33+D32+D19+D18+D17+D16+D15+D14</f>
        <v>2092738</v>
      </c>
      <c r="E34" s="56">
        <f>+D34/C34*100</f>
        <v>97.5258058653295</v>
      </c>
      <c r="F34" s="5">
        <f>+F33+F32+F20+F17+F18+F15+F14</f>
        <v>628001</v>
      </c>
      <c r="G34" s="56">
        <f>+F34/C34*100</f>
        <v>29.266111481338225</v>
      </c>
      <c r="H34" s="57"/>
    </row>
    <row r="35" spans="6:8" s="18" customFormat="1" ht="15">
      <c r="F35" s="50"/>
      <c r="H35" s="51"/>
    </row>
    <row r="36" s="18" customFormat="1" ht="12.75">
      <c r="H36" s="51"/>
    </row>
    <row r="37" s="18" customFormat="1" ht="12.75">
      <c r="H37" s="51"/>
    </row>
    <row r="38" s="18" customFormat="1" ht="12.75">
      <c r="H38" s="51"/>
    </row>
    <row r="39" s="18" customFormat="1" ht="12.75">
      <c r="H39" s="51"/>
    </row>
    <row r="40" s="18" customFormat="1" ht="12.75">
      <c r="H40" s="51"/>
    </row>
    <row r="41" s="18" customFormat="1" ht="12.75">
      <c r="H41" s="51"/>
    </row>
    <row r="42" s="18" customFormat="1" ht="12.75">
      <c r="H42" s="51"/>
    </row>
    <row r="43" s="18" customFormat="1" ht="12.75">
      <c r="H43" s="51"/>
    </row>
    <row r="44" s="18" customFormat="1" ht="12.75">
      <c r="H44" s="51"/>
    </row>
    <row r="45" s="18" customFormat="1" ht="12.75">
      <c r="H45" s="51"/>
    </row>
    <row r="46" s="18" customFormat="1" ht="12.75">
      <c r="H46" s="51"/>
    </row>
    <row r="47" s="18" customFormat="1" ht="12.75">
      <c r="H47" s="51"/>
    </row>
    <row r="48" s="18" customFormat="1" ht="12.75">
      <c r="H48" s="51"/>
    </row>
    <row r="49" s="18" customFormat="1" ht="12.75">
      <c r="H49" s="51"/>
    </row>
    <row r="50" s="18" customFormat="1" ht="12.75">
      <c r="H50" s="51"/>
    </row>
    <row r="51" s="18" customFormat="1" ht="12.75">
      <c r="H51" s="51"/>
    </row>
    <row r="52" s="18" customFormat="1" ht="12.75">
      <c r="H52" s="51"/>
    </row>
    <row r="53" s="18" customFormat="1" ht="12.75">
      <c r="H53" s="51"/>
    </row>
    <row r="54" s="18" customFormat="1" ht="12.75">
      <c r="H54" s="51"/>
    </row>
    <row r="55" s="18" customFormat="1" ht="12.75">
      <c r="H55" s="51"/>
    </row>
    <row r="56" s="18" customFormat="1" ht="12.75">
      <c r="H56" s="51"/>
    </row>
    <row r="57" s="18" customFormat="1" ht="12.75">
      <c r="H57" s="51"/>
    </row>
    <row r="58" s="18" customFormat="1" ht="12.75">
      <c r="H58" s="51"/>
    </row>
    <row r="59" s="18" customFormat="1" ht="12.75">
      <c r="H59" s="51"/>
    </row>
    <row r="60" s="18" customFormat="1" ht="12.75">
      <c r="H60" s="51"/>
    </row>
    <row r="61" s="18" customFormat="1" ht="12.75">
      <c r="H61" s="51"/>
    </row>
    <row r="62" s="18" customFormat="1" ht="12.75">
      <c r="H62" s="51"/>
    </row>
    <row r="63" s="18" customFormat="1" ht="12.75">
      <c r="H63" s="51"/>
    </row>
    <row r="64" s="18" customFormat="1" ht="12.75">
      <c r="H64" s="51"/>
    </row>
    <row r="65" s="18" customFormat="1" ht="12.75">
      <c r="H65" s="51"/>
    </row>
    <row r="66" s="18" customFormat="1" ht="12.75">
      <c r="H66" s="51"/>
    </row>
    <row r="67" s="18" customFormat="1" ht="12.75">
      <c r="H67" s="51"/>
    </row>
    <row r="68" s="18" customFormat="1" ht="12.75">
      <c r="H68" s="51"/>
    </row>
    <row r="69" s="18" customFormat="1" ht="12.75">
      <c r="H69" s="51"/>
    </row>
    <row r="70" s="18" customFormat="1" ht="12.75">
      <c r="H70" s="51"/>
    </row>
    <row r="71" s="18" customFormat="1" ht="12.75">
      <c r="H71" s="51"/>
    </row>
    <row r="72" s="18" customFormat="1" ht="12.75">
      <c r="H72" s="51"/>
    </row>
    <row r="73" s="18" customFormat="1" ht="12.75">
      <c r="H73" s="51"/>
    </row>
    <row r="74" s="18" customFormat="1" ht="12.75">
      <c r="H74" s="51"/>
    </row>
    <row r="75" s="18" customFormat="1" ht="12.75">
      <c r="H75" s="51"/>
    </row>
    <row r="76" s="18" customFormat="1" ht="12.75">
      <c r="H76" s="51"/>
    </row>
    <row r="77" s="18" customFormat="1" ht="12.75">
      <c r="H77" s="51"/>
    </row>
    <row r="78" s="18" customFormat="1" ht="12.75">
      <c r="H78" s="51"/>
    </row>
    <row r="79" s="18" customFormat="1" ht="12.75">
      <c r="H79" s="51"/>
    </row>
    <row r="80" s="18" customFormat="1" ht="12.75">
      <c r="H80" s="51"/>
    </row>
    <row r="81" s="18" customFormat="1" ht="12.75">
      <c r="H81" s="51"/>
    </row>
    <row r="82" s="18" customFormat="1" ht="12.75">
      <c r="H82" s="51"/>
    </row>
    <row r="83" s="18" customFormat="1" ht="12.75">
      <c r="H83" s="51"/>
    </row>
    <row r="84" s="18" customFormat="1" ht="12.75">
      <c r="H84" s="51"/>
    </row>
    <row r="85" s="18" customFormat="1" ht="12.75">
      <c r="H85" s="51"/>
    </row>
    <row r="86" s="18" customFormat="1" ht="12.75">
      <c r="H86" s="51"/>
    </row>
    <row r="87" s="18" customFormat="1" ht="12.75">
      <c r="H87" s="51"/>
    </row>
    <row r="88" s="18" customFormat="1" ht="12.75">
      <c r="H88" s="51"/>
    </row>
    <row r="89" s="18" customFormat="1" ht="12.75">
      <c r="H89" s="51"/>
    </row>
    <row r="90" s="18" customFormat="1" ht="12.75">
      <c r="H90" s="51"/>
    </row>
    <row r="91" s="18" customFormat="1" ht="12.75">
      <c r="H91" s="51"/>
    </row>
    <row r="92" s="18" customFormat="1" ht="12.75">
      <c r="H92" s="51"/>
    </row>
    <row r="93" s="18" customFormat="1" ht="12.75">
      <c r="H93" s="51"/>
    </row>
    <row r="94" s="18" customFormat="1" ht="12.75">
      <c r="H94" s="51"/>
    </row>
    <row r="95" s="18" customFormat="1" ht="12.75">
      <c r="H95" s="51"/>
    </row>
    <row r="96" s="18" customFormat="1" ht="12.75">
      <c r="H96" s="51"/>
    </row>
    <row r="97" spans="1:8" ht="12.75">
      <c r="A97" s="18"/>
      <c r="B97" s="18"/>
      <c r="C97" s="18"/>
      <c r="D97" s="18"/>
      <c r="E97" s="18"/>
      <c r="F97" s="18"/>
      <c r="G97" s="18"/>
      <c r="H97" s="51"/>
    </row>
    <row r="98" spans="1:8" ht="12.75">
      <c r="A98" s="18"/>
      <c r="B98" s="18"/>
      <c r="C98" s="18"/>
      <c r="D98" s="18"/>
      <c r="E98" s="18"/>
      <c r="F98" s="18"/>
      <c r="G98" s="18"/>
      <c r="H98" s="51"/>
    </row>
    <row r="99" spans="1:8" ht="12.75">
      <c r="A99" s="18"/>
      <c r="B99" s="18"/>
      <c r="C99" s="18"/>
      <c r="D99" s="18"/>
      <c r="E99" s="18"/>
      <c r="F99" s="18"/>
      <c r="G99" s="18"/>
      <c r="H99" s="51"/>
    </row>
    <row r="100" spans="1:8" ht="12.75">
      <c r="A100" s="18"/>
      <c r="B100" s="18"/>
      <c r="C100" s="18"/>
      <c r="D100" s="18"/>
      <c r="E100" s="18"/>
      <c r="F100" s="18"/>
      <c r="G100" s="18"/>
      <c r="H100" s="51"/>
    </row>
    <row r="101" spans="1:8" ht="12.75">
      <c r="A101" s="18"/>
      <c r="B101" s="18"/>
      <c r="C101" s="18"/>
      <c r="D101" s="18"/>
      <c r="E101" s="18"/>
      <c r="F101" s="18"/>
      <c r="G101" s="18"/>
      <c r="H101" s="51"/>
    </row>
    <row r="102" ht="12.75">
      <c r="H102" s="52"/>
    </row>
    <row r="103" ht="12.75">
      <c r="H103" s="52"/>
    </row>
    <row r="104" ht="12.75">
      <c r="H104" s="52"/>
    </row>
    <row r="105" ht="12.75">
      <c r="H105" s="52"/>
    </row>
    <row r="106" ht="12.75">
      <c r="H106" s="52"/>
    </row>
    <row r="107" ht="12.75">
      <c r="H107" s="52"/>
    </row>
    <row r="108" ht="12.75">
      <c r="H108" s="52"/>
    </row>
    <row r="109" ht="12.75">
      <c r="H109" s="52"/>
    </row>
    <row r="110" ht="12.75">
      <c r="H110" s="52"/>
    </row>
    <row r="111" ht="12.75">
      <c r="H111" s="52"/>
    </row>
    <row r="112" ht="12.75">
      <c r="H112" s="52"/>
    </row>
    <row r="113" ht="12.75">
      <c r="H113" s="52"/>
    </row>
    <row r="114" ht="12.75">
      <c r="H114" s="52"/>
    </row>
    <row r="115" ht="12.75">
      <c r="H115" s="52"/>
    </row>
    <row r="116" ht="12.75">
      <c r="H116" s="52"/>
    </row>
    <row r="117" ht="12.75">
      <c r="H117" s="52"/>
    </row>
    <row r="118" ht="12.75">
      <c r="H118" s="52"/>
    </row>
    <row r="119" ht="12.75">
      <c r="H119" s="52"/>
    </row>
    <row r="120" ht="12.75">
      <c r="H120" s="52"/>
    </row>
    <row r="121" ht="12.75">
      <c r="H121" s="52"/>
    </row>
    <row r="122" ht="12.75">
      <c r="H122" s="52"/>
    </row>
    <row r="123" ht="12.75">
      <c r="H123" s="52"/>
    </row>
    <row r="124" ht="12.75">
      <c r="H124" s="52"/>
    </row>
    <row r="125" ht="12.75">
      <c r="H125" s="52"/>
    </row>
    <row r="126" ht="12.75">
      <c r="H126" s="52"/>
    </row>
    <row r="127" ht="12.75">
      <c r="H127" s="52"/>
    </row>
    <row r="128" ht="12.75">
      <c r="H128" s="52"/>
    </row>
    <row r="129" ht="12.75">
      <c r="H129" s="52"/>
    </row>
    <row r="130" ht="12.75">
      <c r="H130" s="52"/>
    </row>
    <row r="131" ht="12.75">
      <c r="H131" s="52"/>
    </row>
    <row r="132" ht="12.75">
      <c r="H132" s="52"/>
    </row>
    <row r="133" ht="12.75">
      <c r="H133" s="52"/>
    </row>
    <row r="134" ht="12.75">
      <c r="H134" s="52"/>
    </row>
    <row r="135" ht="12.75">
      <c r="H135" s="52"/>
    </row>
    <row r="136" ht="12.75">
      <c r="H136" s="52"/>
    </row>
    <row r="137" ht="12.75">
      <c r="H137" s="52"/>
    </row>
    <row r="138" ht="12.75">
      <c r="H138" s="52"/>
    </row>
    <row r="139" ht="12.75">
      <c r="H139" s="52"/>
    </row>
    <row r="140" ht="12.75">
      <c r="H140" s="52"/>
    </row>
    <row r="141" ht="12.75">
      <c r="H141" s="52"/>
    </row>
    <row r="142" ht="12.75">
      <c r="H142" s="52"/>
    </row>
    <row r="143" ht="12.75">
      <c r="H143" s="52"/>
    </row>
    <row r="144" ht="12.75">
      <c r="H144" s="52"/>
    </row>
    <row r="145" ht="12.75">
      <c r="H145" s="52"/>
    </row>
    <row r="146" ht="12.75">
      <c r="H146" s="52"/>
    </row>
    <row r="147" ht="12.75">
      <c r="H147" s="52"/>
    </row>
    <row r="148" ht="12.75">
      <c r="H148" s="52"/>
    </row>
    <row r="149" ht="12.75">
      <c r="H149" s="52"/>
    </row>
    <row r="150" ht="12.75">
      <c r="H150" s="52"/>
    </row>
    <row r="151" ht="12.75">
      <c r="H151" s="52"/>
    </row>
    <row r="152" ht="12.75">
      <c r="H152" s="52"/>
    </row>
    <row r="153" ht="12.75">
      <c r="H153" s="52"/>
    </row>
    <row r="154" ht="12.75">
      <c r="H154" s="52"/>
    </row>
    <row r="155" ht="12.75">
      <c r="H155" s="52"/>
    </row>
    <row r="156" ht="12.75">
      <c r="H156" s="52"/>
    </row>
    <row r="157" ht="12.75">
      <c r="H157" s="52"/>
    </row>
    <row r="158" ht="12.75">
      <c r="H158" s="52"/>
    </row>
    <row r="159" ht="12.75">
      <c r="H159" s="52"/>
    </row>
    <row r="160" ht="12.75">
      <c r="H160" s="52"/>
    </row>
    <row r="161" ht="12.75">
      <c r="H161" s="52"/>
    </row>
    <row r="162" ht="12.75">
      <c r="H162" s="52"/>
    </row>
    <row r="163" ht="12.75">
      <c r="H163" s="52"/>
    </row>
    <row r="164" ht="12.75">
      <c r="H164" s="52"/>
    </row>
    <row r="165" ht="12.75">
      <c r="H165" s="52"/>
    </row>
    <row r="166" ht="12.75">
      <c r="H166" s="52"/>
    </row>
    <row r="167" ht="12.75">
      <c r="H167" s="52"/>
    </row>
    <row r="168" ht="12.75">
      <c r="H168" s="52"/>
    </row>
    <row r="169" ht="12.75">
      <c r="H169" s="52"/>
    </row>
    <row r="170" ht="12.75">
      <c r="H170" s="52"/>
    </row>
    <row r="171" ht="12.75">
      <c r="H171" s="52"/>
    </row>
    <row r="172" ht="12.75">
      <c r="H172" s="52"/>
    </row>
    <row r="173" ht="12.75">
      <c r="H173" s="52"/>
    </row>
    <row r="174" ht="12.75">
      <c r="H174" s="52"/>
    </row>
    <row r="175" ht="12.75">
      <c r="H175" s="52"/>
    </row>
    <row r="176" ht="12.75">
      <c r="H176" s="52"/>
    </row>
    <row r="177" ht="12.75">
      <c r="H177" s="52"/>
    </row>
    <row r="178" ht="12.75">
      <c r="H178" s="52"/>
    </row>
    <row r="179" ht="12.75">
      <c r="H179" s="52"/>
    </row>
    <row r="180" ht="12.75">
      <c r="H180" s="52"/>
    </row>
    <row r="181" ht="12.75">
      <c r="H181" s="52"/>
    </row>
    <row r="182" ht="12.75">
      <c r="H182" s="52"/>
    </row>
    <row r="183" ht="12.75">
      <c r="H183" s="52"/>
    </row>
    <row r="184" ht="12.75">
      <c r="H184" s="52"/>
    </row>
    <row r="185" ht="12.75">
      <c r="H185" s="52"/>
    </row>
    <row r="186" ht="12.75">
      <c r="H186" s="52"/>
    </row>
    <row r="187" ht="12.75">
      <c r="H187" s="52"/>
    </row>
    <row r="188" ht="12.75">
      <c r="H188" s="52"/>
    </row>
    <row r="189" ht="12.75">
      <c r="H189" s="52"/>
    </row>
    <row r="190" ht="12.75">
      <c r="H190" s="52"/>
    </row>
    <row r="191" ht="12.75">
      <c r="H191" s="52"/>
    </row>
    <row r="192" ht="12.75">
      <c r="H192" s="52"/>
    </row>
    <row r="193" ht="12.75">
      <c r="H193" s="52"/>
    </row>
    <row r="194" ht="12.75">
      <c r="H194" s="52"/>
    </row>
    <row r="195" ht="12.75">
      <c r="H195" s="52"/>
    </row>
    <row r="196" ht="12.75">
      <c r="H196" s="52"/>
    </row>
    <row r="197" ht="12.75">
      <c r="H197" s="52"/>
    </row>
    <row r="198" ht="12.75">
      <c r="H198" s="52"/>
    </row>
    <row r="199" ht="12.75">
      <c r="H199" s="52"/>
    </row>
    <row r="200" ht="12.75">
      <c r="H200" s="52"/>
    </row>
    <row r="201" ht="12.75">
      <c r="H201" s="52"/>
    </row>
    <row r="202" ht="12.75">
      <c r="H202" s="52"/>
    </row>
    <row r="203" ht="12.75">
      <c r="H203" s="52"/>
    </row>
    <row r="204" ht="12.75">
      <c r="H204" s="52"/>
    </row>
    <row r="205" ht="12.75">
      <c r="H205" s="52"/>
    </row>
    <row r="206" ht="12.75">
      <c r="H206" s="52"/>
    </row>
    <row r="207" ht="12.75">
      <c r="H207" s="52"/>
    </row>
    <row r="208" ht="12.75">
      <c r="H208" s="52"/>
    </row>
    <row r="209" ht="12.75">
      <c r="H209" s="52"/>
    </row>
    <row r="210" ht="12.75">
      <c r="H210" s="52"/>
    </row>
    <row r="211" ht="12.75">
      <c r="H211" s="52"/>
    </row>
    <row r="212" ht="12.75">
      <c r="H212" s="52"/>
    </row>
    <row r="213" ht="12.75">
      <c r="H213" s="52"/>
    </row>
    <row r="214" ht="12.75">
      <c r="H214" s="52"/>
    </row>
    <row r="215" ht="12.75">
      <c r="H215" s="52"/>
    </row>
    <row r="216" ht="12.75">
      <c r="H216" s="52"/>
    </row>
    <row r="217" ht="12.75">
      <c r="H217" s="52"/>
    </row>
    <row r="218" ht="12.75">
      <c r="H218" s="52"/>
    </row>
    <row r="219" ht="12.75">
      <c r="H219" s="52"/>
    </row>
    <row r="220" ht="12.75">
      <c r="H220" s="52"/>
    </row>
    <row r="221" ht="12.75">
      <c r="H221" s="52"/>
    </row>
    <row r="222" ht="12.75">
      <c r="H222" s="52"/>
    </row>
    <row r="223" ht="12.75">
      <c r="H223" s="52"/>
    </row>
    <row r="224" ht="12.75">
      <c r="H224" s="52"/>
    </row>
    <row r="225" ht="12.75">
      <c r="H225" s="52"/>
    </row>
    <row r="226" ht="12.75">
      <c r="H226" s="52"/>
    </row>
    <row r="227" ht="12.75">
      <c r="H227" s="52"/>
    </row>
    <row r="228" ht="12.75">
      <c r="H228" s="52"/>
    </row>
    <row r="229" ht="12.75">
      <c r="H229" s="52"/>
    </row>
    <row r="230" ht="12.75">
      <c r="H230" s="52"/>
    </row>
    <row r="231" ht="12.75">
      <c r="H231" s="52"/>
    </row>
    <row r="232" ht="12.75">
      <c r="H232" s="52"/>
    </row>
    <row r="233" ht="12.75">
      <c r="H233" s="52"/>
    </row>
    <row r="234" ht="12.75">
      <c r="H234" s="52"/>
    </row>
    <row r="235" ht="12.75">
      <c r="H235" s="52"/>
    </row>
    <row r="236" ht="12.75">
      <c r="H236" s="52"/>
    </row>
    <row r="237" ht="12.75">
      <c r="H237" s="52"/>
    </row>
    <row r="238" ht="12.75">
      <c r="H238" s="52"/>
    </row>
    <row r="239" ht="12.75">
      <c r="H239" s="52"/>
    </row>
    <row r="240" ht="12.75">
      <c r="H240" s="52"/>
    </row>
    <row r="241" ht="12.75">
      <c r="H241" s="52"/>
    </row>
    <row r="242" ht="12.75">
      <c r="H242" s="52"/>
    </row>
    <row r="243" ht="12.75">
      <c r="H243" s="52"/>
    </row>
  </sheetData>
  <sheetProtection/>
  <mergeCells count="5">
    <mergeCell ref="A1:A2"/>
    <mergeCell ref="H1:H2"/>
    <mergeCell ref="D1:E1"/>
    <mergeCell ref="B1:C1"/>
    <mergeCell ref="F1:G1"/>
  </mergeCells>
  <printOptions horizontalCentered="1"/>
  <pageMargins left="0.3937007874015748" right="0.3937007874015748" top="0.98" bottom="0.78" header="0.65" footer="0.39"/>
  <pageSetup blackAndWhite="1" horizontalDpi="300" verticalDpi="300" orientation="landscape" paperSize="9" scale="83" r:id="rId1"/>
  <headerFooter alignWithMargins="0">
    <oddHeader>&amp;C&amp;"Times New Roman,Félkövér"&amp;14Lakás-, nem lakás ingatlanok felújítása&amp;"Arial CE,Normál"&amp;10
&amp;R&amp;"Times New Roman,Normál"&amp;8 6.sz. táblázat
ezer Ft
</oddHeader>
    <oddFooter>&amp;L&amp;"Times New Roman,Normál"&amp;8Kaposvár, &amp;D&amp;C&amp;"Times New Roman,Normál"&amp;8&amp;Z&amp;F/&amp;A        Szabó Tiborné&amp;"Arial CE,Normál"&amp;10
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2007-11-07T10:14:08Z</cp:lastPrinted>
  <dcterms:created xsi:type="dcterms:W3CDTF">2006-10-17T07:01:27Z</dcterms:created>
  <dcterms:modified xsi:type="dcterms:W3CDTF">2007-11-22T15:14:14Z</dcterms:modified>
  <cp:category/>
  <cp:version/>
  <cp:contentType/>
  <cp:contentStatus/>
</cp:coreProperties>
</file>