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firstSheet="2" activeTab="2"/>
  </bookViews>
  <sheets>
    <sheet name="borító" sheetId="1" r:id="rId1"/>
    <sheet name="mérleg" sheetId="2" r:id="rId2"/>
    <sheet name="3.b.t.-létszám" sheetId="3" r:id="rId3"/>
  </sheets>
  <definedNames>
    <definedName name="_xlnm.Print_Area" localSheetId="2">'3.b.t.-létszám'!$A$1:$L$56</definedName>
  </definedNames>
  <calcPr fullCalcOnLoad="1"/>
</workbook>
</file>

<file path=xl/sharedStrings.xml><?xml version="1.0" encoding="utf-8"?>
<sst xmlns="http://schemas.openxmlformats.org/spreadsheetml/2006/main" count="294" uniqueCount="235">
  <si>
    <t>Klebelsberg Középiskolai Kollégium</t>
  </si>
  <si>
    <t>Módosított</t>
  </si>
  <si>
    <t>STÍLTEX Szociális Foglalkoztató</t>
  </si>
  <si>
    <t>Módszertani Családsegítő Központ</t>
  </si>
  <si>
    <t>Városi Fürdő</t>
  </si>
  <si>
    <t xml:space="preserve">Városgondnokság egyéb </t>
  </si>
  <si>
    <t>Városgondnokság összesen</t>
  </si>
  <si>
    <t>Sportcsarnok egyéb feladatok</t>
  </si>
  <si>
    <t xml:space="preserve">Sportcsarnok </t>
  </si>
  <si>
    <t>Létszám összesen</t>
  </si>
  <si>
    <t>előirányzat</t>
  </si>
  <si>
    <t>Csíky G.Színház</t>
  </si>
  <si>
    <t>ebből:Szoc.Fogl.bedolgozók létszáma</t>
  </si>
  <si>
    <t>Igazgatás</t>
  </si>
  <si>
    <t>Gondnokság</t>
  </si>
  <si>
    <t>Polgári Védelem</t>
  </si>
  <si>
    <t>TOURINFORM Iroda</t>
  </si>
  <si>
    <t>Al-</t>
  </si>
  <si>
    <t>cím</t>
  </si>
  <si>
    <t>Alcím megnevezése</t>
  </si>
  <si>
    <t>Béke u.5l. sz.Óvoda</t>
  </si>
  <si>
    <t>Petőfi u.20 sz.Óvoda</t>
  </si>
  <si>
    <t>Arany J.u.10.sz.Óvoda</t>
  </si>
  <si>
    <t>Festetics Karolina Óvoda</t>
  </si>
  <si>
    <t>Szentjakabi Óvoda</t>
  </si>
  <si>
    <t>Nemzetőr sor 1.sz.Óvoda</t>
  </si>
  <si>
    <t>Nevelési Tanácsadó</t>
  </si>
  <si>
    <t>1.</t>
  </si>
  <si>
    <t>2.</t>
  </si>
  <si>
    <t>3.</t>
  </si>
  <si>
    <t>4.</t>
  </si>
  <si>
    <t>5.</t>
  </si>
  <si>
    <t>6.</t>
  </si>
  <si>
    <t>7.</t>
  </si>
  <si>
    <t>fő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</si>
  <si>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</si>
  <si>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</si>
  <si>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</si>
  <si>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</si>
  <si>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</si>
  <si>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</si>
  <si>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</si>
  <si>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</si>
  <si>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</si>
  <si>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</si>
  <si>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</si>
  <si>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</si>
  <si>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</si>
  <si>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</si>
  <si>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</si>
  <si>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</si>
  <si>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</si>
  <si>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</si>
  <si>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</si>
  <si>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</si>
  <si>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</si>
  <si>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</si>
  <si>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</si>
  <si>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</si>
  <si>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</si>
  <si>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</si>
  <si>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</si>
  <si>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</si>
  <si>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</si>
  <si>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</si>
  <si>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</si>
  <si>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</si>
  <si>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</si>
  <si>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</si>
  <si>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</si>
  <si>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</si>
  <si>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</si>
  <si>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</si>
  <si>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</si>
  <si>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Egészségügyi Gondnokság</t>
  </si>
  <si>
    <t>Benedek Elek Általános Iskola</t>
  </si>
  <si>
    <t>Rét u.Központi Óvoda</t>
  </si>
  <si>
    <t>Bajcsy Zs.u.Központi Óvoda</t>
  </si>
  <si>
    <t>Temesvár u.Központi Óvoda</t>
  </si>
  <si>
    <t>Madár u.Központi Óvoda</t>
  </si>
  <si>
    <t>Honvéd u.Központi Óvoda</t>
  </si>
  <si>
    <t>Tar Csatár Központi Óvoda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</si>
  <si>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</si>
  <si>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</si>
  <si>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</si>
  <si>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</si>
  <si>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</si>
  <si>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</si>
  <si>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</si>
  <si>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</si>
  <si>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</si>
  <si>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</si>
  <si>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</si>
  <si>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</si>
  <si>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</si>
  <si>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</si>
  <si>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</si>
  <si>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</si>
  <si>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</si>
  <si>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</si>
  <si>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</si>
  <si>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</si>
  <si>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</si>
  <si>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</si>
  <si>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36.</t>
  </si>
  <si>
    <t>Liszt F.Zeneiskola</t>
  </si>
  <si>
    <t>37.</t>
  </si>
  <si>
    <t>38.</t>
  </si>
  <si>
    <t>Együd Á.VMK</t>
  </si>
  <si>
    <t>Sportiskola</t>
  </si>
  <si>
    <t>Sportcsarnok</t>
  </si>
  <si>
    <t>Hivatásos Tűzoltóság</t>
  </si>
  <si>
    <t>Összesen</t>
  </si>
  <si>
    <t>Mindösszesen</t>
  </si>
  <si>
    <t>Együd Á.VMK egyéb feladat</t>
  </si>
  <si>
    <t>Együd Á. VMK</t>
  </si>
  <si>
    <t>Búzavirág  Óvoda</t>
  </si>
  <si>
    <t>Eredeti</t>
  </si>
  <si>
    <t>Rákóczi Stadion</t>
  </si>
  <si>
    <t>Önkormányzati gazdálkodás összesen</t>
  </si>
  <si>
    <t>1,1.</t>
  </si>
  <si>
    <t>1,2.</t>
  </si>
  <si>
    <t>7,1.</t>
  </si>
  <si>
    <t>7,2.</t>
  </si>
  <si>
    <t>7,3.</t>
  </si>
  <si>
    <t>7,4.</t>
  </si>
  <si>
    <t>7,5.</t>
  </si>
  <si>
    <t>7,6.</t>
  </si>
  <si>
    <t>7,7.</t>
  </si>
  <si>
    <t>7,8.</t>
  </si>
  <si>
    <t>7,9.</t>
  </si>
  <si>
    <t>7,10.</t>
  </si>
  <si>
    <t>7,11.</t>
  </si>
  <si>
    <t>7,12.</t>
  </si>
  <si>
    <t>7,13.</t>
  </si>
  <si>
    <t>7,14.</t>
  </si>
  <si>
    <t>7,15.</t>
  </si>
  <si>
    <t>36,1.</t>
  </si>
  <si>
    <t>36,2.</t>
  </si>
  <si>
    <t>37,1.</t>
  </si>
  <si>
    <t>37,2.</t>
  </si>
  <si>
    <t>Teljesítés</t>
  </si>
  <si>
    <t>Telj.</t>
  </si>
  <si>
    <t>%-a</t>
  </si>
  <si>
    <t>Intézményi</t>
  </si>
  <si>
    <t>Táblázatok:</t>
  </si>
  <si>
    <t>Sor-</t>
  </si>
  <si>
    <t>szám</t>
  </si>
  <si>
    <t>Bevételek</t>
  </si>
  <si>
    <t>I.Működési célu bevételek</t>
  </si>
  <si>
    <t>1,3.</t>
  </si>
  <si>
    <t>1,4.</t>
  </si>
  <si>
    <t>1,5.</t>
  </si>
  <si>
    <t>II.Felhalmozási  célu bevételek</t>
  </si>
  <si>
    <t xml:space="preserve"> Ebből:   felh.kiadás áfa visszatérülés</t>
  </si>
  <si>
    <t xml:space="preserve">              értékesített tárgyi eszközök áfá- ja</t>
  </si>
  <si>
    <t xml:space="preserve">              tárgyi eszközök immateriális javak értékesítése</t>
  </si>
  <si>
    <t>1,6.</t>
  </si>
  <si>
    <t>1,7.</t>
  </si>
  <si>
    <t xml:space="preserve">              felhalmozási c.pénzmaradvány igénybevétele</t>
  </si>
  <si>
    <t>Intézményi bevételek halmozódással</t>
  </si>
  <si>
    <t>Kiadások</t>
  </si>
  <si>
    <t>I. Működési célú kiadások</t>
  </si>
  <si>
    <t>Ebből: személyi juttatás</t>
  </si>
  <si>
    <t xml:space="preserve">          munkaadót terhelő járulékok</t>
  </si>
  <si>
    <t xml:space="preserve">          dologi jellegű kiadás</t>
  </si>
  <si>
    <t>1,3,1</t>
  </si>
  <si>
    <t xml:space="preserve">                 ebből:pénzmaradvány tartalék</t>
  </si>
  <si>
    <t>1,3,2</t>
  </si>
  <si>
    <t xml:space="preserve">                          :dologi kiadás</t>
  </si>
  <si>
    <t>1,4.1.</t>
  </si>
  <si>
    <t>1,4.2.</t>
  </si>
  <si>
    <t>II.Felhalmozási  célú kiadások</t>
  </si>
  <si>
    <t>1,1.1.</t>
  </si>
  <si>
    <t>1,1.2</t>
  </si>
  <si>
    <t xml:space="preserve">               felújítás</t>
  </si>
  <si>
    <t xml:space="preserve">               felhalmozási kiadások</t>
  </si>
  <si>
    <t xml:space="preserve">             TB alapból működési támogatásértékű ( áh-n belüli átvett )</t>
  </si>
  <si>
    <t xml:space="preserve">             egyéb működési támogatásértékű ( áh-n belüli átvett)</t>
  </si>
  <si>
    <r>
      <t xml:space="preserve">              Tb alapból felhalmozási </t>
    </r>
    <r>
      <rPr>
        <sz val="10"/>
        <color indexed="8"/>
        <rFont val="Times New Roman CE"/>
        <family val="1"/>
      </rPr>
      <t xml:space="preserve"> támogatásértékű (áh-n belüli átvett)</t>
    </r>
  </si>
  <si>
    <t xml:space="preserve">              egyéb felhalmozási támogatásértékű (áh-n belüli átvett)</t>
  </si>
  <si>
    <r>
      <t xml:space="preserve">Ebből:   </t>
    </r>
    <r>
      <rPr>
        <sz val="10"/>
        <color indexed="8"/>
        <rFont val="Times New Roman CE"/>
        <family val="1"/>
      </rPr>
      <t>int.</t>
    </r>
    <r>
      <rPr>
        <sz val="10"/>
        <color indexed="8"/>
        <rFont val="Times New Roman"/>
        <family val="1"/>
      </rPr>
      <t>működési bevételek (áh-n kívüli műk.átvett és felh.áfa nélkül)</t>
    </r>
  </si>
  <si>
    <t xml:space="preserve">             működési c. átvett államháztartáson kívüli</t>
  </si>
  <si>
    <t xml:space="preserve">              felhalmozási átvett államháztartáson kívüli</t>
  </si>
  <si>
    <t xml:space="preserve">            működési c.előző évi pénzmaradvány igénybevétele (nettó )</t>
  </si>
  <si>
    <t>Előző évi pénzmaradvány átvétele (halmozódás)</t>
  </si>
  <si>
    <t>Intézmény támogatás műk.célú ( halmozódás )</t>
  </si>
  <si>
    <t>Intézmény támogatás felh.célú ( halmozódás )</t>
  </si>
  <si>
    <t>Intézményi működési célú bevételek(2.sz.táblázat)</t>
  </si>
  <si>
    <t>Intézményi felhalmozási célú bevételek(2.sz.táblázat)</t>
  </si>
  <si>
    <t>Intézményi  működési célú kiadások (3.sz.táblázat)</t>
  </si>
  <si>
    <t>Intézményi felhalmozási c.kiadások  (3.sz.táblázat)</t>
  </si>
  <si>
    <t>Engedélyezett létszám keret összesen (3.a.sz.táblázat)</t>
  </si>
  <si>
    <t xml:space="preserve">         működési támogatásértékű áh-n belüli átadás</t>
  </si>
  <si>
    <t xml:space="preserve">  ebből: felhalmozási  támogatásértékű áh-n belüli átadás</t>
  </si>
  <si>
    <t xml:space="preserve">         működési áh-n kívüli átadás</t>
  </si>
  <si>
    <t xml:space="preserve">               felhalmozási áh-n kívüli átadás</t>
  </si>
  <si>
    <t xml:space="preserve">         ellátottak pénzbeni juttatása és egyéb juttatások</t>
  </si>
  <si>
    <t>Előző évi pénzmaradvány átadása ( halmozódás )</t>
  </si>
  <si>
    <t>Bevételek összesen ( halmozódás nélkül)</t>
  </si>
  <si>
    <t xml:space="preserve">Intézményi kiadások összesen (halmozódás nélkül) </t>
  </si>
  <si>
    <t xml:space="preserve">Intézményi kiadások összesen halmozódással </t>
  </si>
  <si>
    <t>Előző évi pénzmaradvány (bruttósítás )</t>
  </si>
  <si>
    <t>Hulladékgazdálkodási Társulás</t>
  </si>
  <si>
    <t>2007.I.félévi beszámoló</t>
  </si>
  <si>
    <t>09.30-ig</t>
  </si>
  <si>
    <t>Önálló intézményhez tartozó</t>
  </si>
  <si>
    <t>részben  önálló intézmények</t>
  </si>
  <si>
    <t>3,1.</t>
  </si>
  <si>
    <t>3,2.</t>
  </si>
  <si>
    <t>3,3.</t>
  </si>
  <si>
    <t>Módszertani CSSK-egyéb</t>
  </si>
  <si>
    <t>Módszertani Családsegítő K.</t>
  </si>
  <si>
    <t>7,16.</t>
  </si>
  <si>
    <t>7,17.</t>
  </si>
  <si>
    <t>7,18.</t>
  </si>
  <si>
    <t>Gárdonyi G.Ált.Iskola</t>
  </si>
  <si>
    <t>7,19.</t>
  </si>
  <si>
    <t>7,20.</t>
  </si>
  <si>
    <t>7,21.</t>
  </si>
  <si>
    <t>7,22.</t>
  </si>
  <si>
    <t>7,23.</t>
  </si>
  <si>
    <t>Toponári Általános Iskola</t>
  </si>
  <si>
    <t>7,24.</t>
  </si>
  <si>
    <t>7,25.</t>
  </si>
  <si>
    <t>7,26.</t>
  </si>
  <si>
    <t>7,27.</t>
  </si>
  <si>
    <t>7,28.</t>
  </si>
  <si>
    <t>Liszt F. Zeneiskola</t>
  </si>
  <si>
    <t>7,29.</t>
  </si>
  <si>
    <t>Ált.Isk.óvodai és Eü. Gondn.</t>
  </si>
  <si>
    <t xml:space="preserve">Ált.Isk.Óvodai és Eü.Gondokság </t>
  </si>
  <si>
    <t>Művészetek  Kincsesháza</t>
  </si>
  <si>
    <t>Átszervezés miatti átvétel</t>
  </si>
  <si>
    <t>Átszervezés miatti átadás ( halmozódás)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</si>
</sst>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i/>
      <sz val="8"/>
      <name val="Times New Roman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Times New Roman"/>
      <family val="1"/>
    </font>
    <font>
      <i/>
      <sz val="18"/>
      <name val="Times New Roman"/>
      <family val="1"/>
    </font>
    <font>
      <i/>
      <sz val="14"/>
      <name val="Wingdings"/>
      <family val="0"/>
    </font>
    <font>
      <sz val="18"/>
      <name val="Times New Roman"/>
      <family val="1"/>
    </font>
    <font>
      <b/>
      <sz val="10"/>
      <color indexed="8"/>
      <name val="Times New Roman C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10"/>
      <name val="Times New Roman CE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22" borderId="10" xfId="0" applyFont="1" applyFill="1" applyBorder="1" applyAlignment="1">
      <alignment/>
    </xf>
    <xf numFmtId="0" fontId="7" fillId="22" borderId="11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164" fontId="2" fillId="22" borderId="10" xfId="0" applyNumberFormat="1" applyFont="1" applyFill="1" applyBorder="1" applyAlignment="1">
      <alignment/>
    </xf>
    <xf numFmtId="164" fontId="2" fillId="22" borderId="12" xfId="0" applyNumberFormat="1" applyFont="1" applyFill="1" applyBorder="1" applyAlignment="1">
      <alignment/>
    </xf>
    <xf numFmtId="164" fontId="2" fillId="22" borderId="11" xfId="0" applyNumberFormat="1" applyFont="1" applyFill="1" applyBorder="1" applyAlignment="1">
      <alignment/>
    </xf>
    <xf numFmtId="164" fontId="1" fillId="22" borderId="10" xfId="0" applyNumberFormat="1" applyFont="1" applyFill="1" applyBorder="1" applyAlignment="1">
      <alignment/>
    </xf>
    <xf numFmtId="164" fontId="1" fillId="22" borderId="12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7" fillId="22" borderId="12" xfId="0" applyFont="1" applyFill="1" applyBorder="1" applyAlignment="1">
      <alignment/>
    </xf>
    <xf numFmtId="0" fontId="3" fillId="22" borderId="12" xfId="0" applyFont="1" applyFill="1" applyBorder="1" applyAlignment="1">
      <alignment/>
    </xf>
    <xf numFmtId="0" fontId="14" fillId="24" borderId="0" xfId="0" applyFont="1" applyFill="1" applyAlignment="1">
      <alignment/>
    </xf>
    <xf numFmtId="0" fontId="0" fillId="24" borderId="0" xfId="0" applyFill="1" applyAlignment="1">
      <alignment/>
    </xf>
    <xf numFmtId="0" fontId="15" fillId="24" borderId="0" xfId="0" applyFont="1" applyFill="1" applyAlignment="1">
      <alignment horizontal="center"/>
    </xf>
    <xf numFmtId="0" fontId="15" fillId="22" borderId="0" xfId="0" applyFont="1" applyFill="1" applyAlignment="1">
      <alignment horizontal="center"/>
    </xf>
    <xf numFmtId="0" fontId="16" fillId="22" borderId="0" xfId="0" applyFont="1" applyFill="1" applyAlignment="1">
      <alignment horizontal="center"/>
    </xf>
    <xf numFmtId="16" fontId="8" fillId="22" borderId="12" xfId="0" applyNumberFormat="1" applyFont="1" applyFill="1" applyBorder="1" applyAlignment="1">
      <alignment horizontal="center"/>
    </xf>
    <xf numFmtId="16" fontId="8" fillId="22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18" fillId="22" borderId="12" xfId="0" applyFont="1" applyFill="1" applyBorder="1" applyAlignment="1">
      <alignment/>
    </xf>
    <xf numFmtId="0" fontId="19" fillId="22" borderId="12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9" fillId="22" borderId="11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Continuous"/>
    </xf>
    <xf numFmtId="0" fontId="3" fillId="22" borderId="12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Continuous"/>
    </xf>
    <xf numFmtId="0" fontId="3" fillId="22" borderId="0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right"/>
    </xf>
    <xf numFmtId="0" fontId="3" fillId="22" borderId="0" xfId="0" applyFont="1" applyFill="1" applyBorder="1" applyAlignment="1">
      <alignment/>
    </xf>
    <xf numFmtId="0" fontId="5" fillId="22" borderId="0" xfId="0" applyFont="1" applyFill="1" applyAlignment="1">
      <alignment horizontal="centerContinuous"/>
    </xf>
    <xf numFmtId="0" fontId="0" fillId="16" borderId="0" xfId="0" applyFill="1" applyAlignment="1">
      <alignment/>
    </xf>
    <xf numFmtId="0" fontId="17" fillId="22" borderId="14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left"/>
    </xf>
    <xf numFmtId="0" fontId="20" fillId="22" borderId="14" xfId="0" applyFont="1" applyFill="1" applyBorder="1" applyAlignment="1">
      <alignment horizontal="right"/>
    </xf>
    <xf numFmtId="164" fontId="13" fillId="22" borderId="14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3" fillId="22" borderId="14" xfId="0" applyFont="1" applyFill="1" applyBorder="1" applyAlignment="1">
      <alignment/>
    </xf>
    <xf numFmtId="0" fontId="18" fillId="22" borderId="14" xfId="0" applyFont="1" applyFill="1" applyBorder="1" applyAlignment="1">
      <alignment horizontal="center"/>
    </xf>
    <xf numFmtId="0" fontId="18" fillId="22" borderId="14" xfId="0" applyFont="1" applyFill="1" applyBorder="1" applyAlignment="1">
      <alignment/>
    </xf>
    <xf numFmtId="164" fontId="13" fillId="22" borderId="10" xfId="0" applyNumberFormat="1" applyFont="1" applyFill="1" applyBorder="1" applyAlignment="1">
      <alignment/>
    </xf>
    <xf numFmtId="0" fontId="18" fillId="22" borderId="14" xfId="0" applyFont="1" applyFill="1" applyBorder="1" applyAlignment="1">
      <alignment horizontal="centerContinuous"/>
    </xf>
    <xf numFmtId="0" fontId="21" fillId="22" borderId="0" xfId="0" applyFont="1" applyFill="1" applyAlignment="1">
      <alignment/>
    </xf>
    <xf numFmtId="0" fontId="20" fillId="22" borderId="14" xfId="0" applyFont="1" applyFill="1" applyBorder="1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/>
    </xf>
    <xf numFmtId="164" fontId="1" fillId="23" borderId="0" xfId="0" applyNumberFormat="1" applyFont="1" applyFill="1" applyAlignment="1">
      <alignment/>
    </xf>
    <xf numFmtId="0" fontId="0" fillId="23" borderId="0" xfId="0" applyFont="1" applyFill="1" applyAlignment="1">
      <alignment/>
    </xf>
    <xf numFmtId="164" fontId="2" fillId="23" borderId="0" xfId="0" applyNumberFormat="1" applyFont="1" applyFill="1" applyAlignment="1">
      <alignment/>
    </xf>
    <xf numFmtId="0" fontId="19" fillId="23" borderId="14" xfId="0" applyFont="1" applyFill="1" applyBorder="1" applyAlignment="1">
      <alignment/>
    </xf>
    <xf numFmtId="0" fontId="13" fillId="23" borderId="14" xfId="0" applyFont="1" applyFill="1" applyBorder="1" applyAlignment="1">
      <alignment/>
    </xf>
    <xf numFmtId="164" fontId="13" fillId="23" borderId="14" xfId="0" applyNumberFormat="1" applyFont="1" applyFill="1" applyBorder="1" applyAlignment="1">
      <alignment/>
    </xf>
    <xf numFmtId="0" fontId="21" fillId="23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7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16" fontId="39" fillId="0" borderId="16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right"/>
    </xf>
    <xf numFmtId="0" fontId="39" fillId="0" borderId="16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0" fontId="4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0" fillId="0" borderId="14" xfId="0" applyFont="1" applyFill="1" applyBorder="1" applyAlignment="1" applyProtection="1">
      <alignment horizontal="center"/>
      <protection locked="0"/>
    </xf>
    <xf numFmtId="0" fontId="40" fillId="0" borderId="14" xfId="0" applyFont="1" applyFill="1" applyBorder="1" applyAlignment="1" applyProtection="1">
      <alignment/>
      <protection locked="0"/>
    </xf>
    <xf numFmtId="0" fontId="18" fillId="22" borderId="18" xfId="0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view="pageBreakPreview" zoomScaleSheetLayoutView="100" zoomScalePageLayoutView="0" workbookViewId="0" topLeftCell="A6">
      <selection activeCell="A15" sqref="A15"/>
    </sheetView>
  </sheetViews>
  <sheetFormatPr defaultColWidth="9.00390625" defaultRowHeight="12.75"/>
  <cols>
    <col min="1" max="1" width="85.25390625" style="0" customWidth="1"/>
  </cols>
  <sheetData>
    <row r="1" ht="23.25">
      <c r="A1" s="12"/>
    </row>
    <row r="2" ht="23.25">
      <c r="A2" s="12"/>
    </row>
    <row r="3" ht="23.25">
      <c r="A3" s="12"/>
    </row>
    <row r="4" ht="23.25">
      <c r="A4" s="12"/>
    </row>
    <row r="5" ht="23.25">
      <c r="A5" s="12"/>
    </row>
    <row r="6" ht="23.25">
      <c r="A6" s="12"/>
    </row>
    <row r="7" ht="23.25">
      <c r="A7" s="12"/>
    </row>
    <row r="8" ht="23.25">
      <c r="A8" s="12"/>
    </row>
    <row r="9" ht="23.25">
      <c r="A9" s="16" t="s">
        <v>144</v>
      </c>
    </row>
    <row r="10" ht="23.25">
      <c r="A10" s="16" t="s">
        <v>204</v>
      </c>
    </row>
    <row r="11" ht="23.25">
      <c r="A11" s="16" t="s">
        <v>145</v>
      </c>
    </row>
    <row r="12" ht="23.25">
      <c r="A12" s="12"/>
    </row>
    <row r="13" ht="23.25">
      <c r="A13" s="12"/>
    </row>
    <row r="14" ht="18">
      <c r="A14" s="15"/>
    </row>
    <row r="15" ht="18">
      <c r="A15" s="15"/>
    </row>
    <row r="16" ht="18">
      <c r="A16" s="15"/>
    </row>
    <row r="17" ht="18">
      <c r="A17" s="15"/>
    </row>
    <row r="18" ht="18">
      <c r="A18" s="14"/>
    </row>
    <row r="19" ht="18">
      <c r="A19" s="14"/>
    </row>
    <row r="20" ht="18">
      <c r="A20" s="14"/>
    </row>
    <row r="21" ht="23.25">
      <c r="A21" s="12"/>
    </row>
    <row r="22" ht="23.25">
      <c r="A22" s="12"/>
    </row>
    <row r="23" ht="23.25">
      <c r="A23" s="12"/>
    </row>
    <row r="24" ht="23.25">
      <c r="A24" s="12"/>
    </row>
    <row r="25" ht="23.25">
      <c r="A25" s="12"/>
    </row>
    <row r="26" ht="23.25">
      <c r="A26" s="12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23.25">
      <c r="A36" s="12"/>
    </row>
  </sheetData>
  <sheetProtection/>
  <printOptions/>
  <pageMargins left="0.75" right="0.75" top="1" bottom="1" header="0.5" footer="0.5"/>
  <pageSetup blackAndWhite="1" horizontalDpi="300" verticalDpi="300" orientation="portrait" paperSize="9" r:id="rId1"/>
  <headerFooter alignWithMargins="0">
    <oddFooter>&amp;L&amp;"Times New Roman,Normál"&amp;8&amp;D/&amp;T/Tóthné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625" style="0" customWidth="1"/>
    <col min="2" max="2" width="63.625" style="0" customWidth="1"/>
    <col min="3" max="3" width="13.25390625" style="0" customWidth="1"/>
    <col min="4" max="4" width="12.875" style="0" customWidth="1"/>
    <col min="5" max="5" width="12.375" style="0" customWidth="1"/>
    <col min="6" max="6" width="10.25390625" style="0" customWidth="1"/>
    <col min="7" max="7" width="0.37109375" style="0" customWidth="1"/>
  </cols>
  <sheetData>
    <row r="1" spans="1:6" ht="12.75">
      <c r="A1" s="23" t="s">
        <v>146</v>
      </c>
      <c r="B1" s="24" t="s">
        <v>36</v>
      </c>
      <c r="C1" s="25" t="s">
        <v>117</v>
      </c>
      <c r="D1" s="25" t="s">
        <v>1</v>
      </c>
      <c r="E1" s="25" t="s">
        <v>141</v>
      </c>
      <c r="F1" s="25" t="s">
        <v>142</v>
      </c>
    </row>
    <row r="2" spans="1:6" ht="12.75">
      <c r="A2" s="26" t="s">
        <v>147</v>
      </c>
      <c r="B2" s="27" t="s">
        <v>148</v>
      </c>
      <c r="C2" s="28" t="s">
        <v>10</v>
      </c>
      <c r="D2" s="28" t="s">
        <v>10</v>
      </c>
      <c r="E2" s="28" t="s">
        <v>205</v>
      </c>
      <c r="F2" s="28" t="s">
        <v>143</v>
      </c>
    </row>
    <row r="3" spans="1:7" ht="12.75">
      <c r="A3" s="116" t="s">
        <v>149</v>
      </c>
      <c r="B3" s="117"/>
      <c r="C3" s="117"/>
      <c r="D3" s="117"/>
      <c r="E3" s="117"/>
      <c r="F3" s="117"/>
      <c r="G3" s="9"/>
    </row>
    <row r="4" spans="1:7" ht="12.75">
      <c r="A4" s="39" t="s">
        <v>27</v>
      </c>
      <c r="B4" s="40" t="s">
        <v>188</v>
      </c>
      <c r="C4" s="41" t="e">
        <f>SUM(C5:C9)</f>
        <v>#REF!</v>
      </c>
      <c r="D4" s="41" t="e">
        <f>SUM(D5:D9)</f>
        <v>#REF!</v>
      </c>
      <c r="E4" s="41" t="e">
        <f>SUM(E5:E9)</f>
        <v>#REF!</v>
      </c>
      <c r="F4" s="42" t="e">
        <f aca="true" t="shared" si="0" ref="F4:F9">E4/D4*100</f>
        <v>#REF!</v>
      </c>
      <c r="G4" s="43"/>
    </row>
    <row r="5" spans="1:6" ht="12.75">
      <c r="A5" s="17" t="s">
        <v>120</v>
      </c>
      <c r="B5" s="11" t="s">
        <v>181</v>
      </c>
      <c r="C5" s="10" t="e">
        <f>#REF!</f>
        <v>#REF!</v>
      </c>
      <c r="D5" s="10" t="e">
        <f>#REF!</f>
        <v>#REF!</v>
      </c>
      <c r="E5" s="10" t="e">
        <f>#REF!</f>
        <v>#REF!</v>
      </c>
      <c r="F5" s="5" t="e">
        <f>E5/D5*100</f>
        <v>#REF!</v>
      </c>
    </row>
    <row r="6" spans="1:6" ht="12.75">
      <c r="A6" s="18" t="s">
        <v>121</v>
      </c>
      <c r="B6" s="1" t="s">
        <v>177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4" t="e">
        <f t="shared" si="0"/>
        <v>#REF!</v>
      </c>
    </row>
    <row r="7" spans="1:6" ht="12.75">
      <c r="A7" s="19" t="s">
        <v>150</v>
      </c>
      <c r="B7" s="1" t="s">
        <v>178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" t="e">
        <f t="shared" si="0"/>
        <v>#REF!</v>
      </c>
    </row>
    <row r="8" spans="1:6" ht="12.75">
      <c r="A8" s="19" t="s">
        <v>151</v>
      </c>
      <c r="B8" s="1" t="s">
        <v>182</v>
      </c>
      <c r="C8" s="3" t="e">
        <f>#REF!</f>
        <v>#REF!</v>
      </c>
      <c r="D8" s="3" t="e">
        <f>#REF!</f>
        <v>#REF!</v>
      </c>
      <c r="E8" s="3" t="e">
        <f>#REF!</f>
        <v>#REF!</v>
      </c>
      <c r="F8" s="4" t="e">
        <f t="shared" si="0"/>
        <v>#REF!</v>
      </c>
    </row>
    <row r="9" spans="1:6" ht="12.75">
      <c r="A9" s="20" t="s">
        <v>152</v>
      </c>
      <c r="B9" s="21" t="s">
        <v>184</v>
      </c>
      <c r="C9" s="3" t="e">
        <f>#REF!</f>
        <v>#REF!</v>
      </c>
      <c r="D9" s="3" t="e">
        <f>#REF!</f>
        <v>#REF!</v>
      </c>
      <c r="E9" s="3" t="e">
        <f>#REF!</f>
        <v>#REF!</v>
      </c>
      <c r="F9" s="4" t="e">
        <f t="shared" si="0"/>
        <v>#REF!</v>
      </c>
    </row>
    <row r="10" spans="1:6" ht="12.75">
      <c r="A10" s="117" t="s">
        <v>153</v>
      </c>
      <c r="B10" s="117"/>
      <c r="C10" s="117"/>
      <c r="D10" s="117"/>
      <c r="E10" s="117"/>
      <c r="F10" s="117"/>
    </row>
    <row r="11" spans="1:7" ht="12.75">
      <c r="A11" s="45" t="s">
        <v>27</v>
      </c>
      <c r="B11" s="46" t="s">
        <v>189</v>
      </c>
      <c r="C11" s="44" t="e">
        <f>SUM(C12:C18)</f>
        <v>#REF!</v>
      </c>
      <c r="D11" s="44" t="e">
        <f>SUM(D12:D18)</f>
        <v>#REF!</v>
      </c>
      <c r="E11" s="44" t="e">
        <f>SUM(E12:E18)</f>
        <v>#REF!</v>
      </c>
      <c r="F11" s="47" t="e">
        <f>E11/D11*100</f>
        <v>#REF!</v>
      </c>
      <c r="G11" s="43"/>
    </row>
    <row r="12" spans="1:6" ht="12.75">
      <c r="A12" s="22" t="s">
        <v>120</v>
      </c>
      <c r="B12" s="1" t="s">
        <v>154</v>
      </c>
      <c r="C12" s="3" t="e">
        <f>#REF!</f>
        <v>#REF!</v>
      </c>
      <c r="D12" s="3" t="e">
        <f>#REF!</f>
        <v>#REF!</v>
      </c>
      <c r="E12" s="3" t="e">
        <f>#REF!</f>
        <v>#REF!</v>
      </c>
      <c r="F12" s="8">
        <v>0</v>
      </c>
    </row>
    <row r="13" spans="1:6" ht="12.75">
      <c r="A13" s="22" t="s">
        <v>121</v>
      </c>
      <c r="B13" s="1" t="s">
        <v>155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7">
        <v>0</v>
      </c>
    </row>
    <row r="14" spans="1:6" ht="12.75">
      <c r="A14" s="22" t="s">
        <v>150</v>
      </c>
      <c r="B14" s="1" t="s">
        <v>156</v>
      </c>
      <c r="C14" s="3" t="e">
        <f>#REF!</f>
        <v>#REF!</v>
      </c>
      <c r="D14" s="3" t="e">
        <f>#REF!</f>
        <v>#REF!</v>
      </c>
      <c r="E14" s="3" t="e">
        <f>#REF!</f>
        <v>#REF!</v>
      </c>
      <c r="F14" s="4" t="e">
        <f aca="true" t="shared" si="1" ref="F14:F19">E14/D14*100</f>
        <v>#REF!</v>
      </c>
    </row>
    <row r="15" spans="1:6" ht="12.75">
      <c r="A15" s="22" t="s">
        <v>151</v>
      </c>
      <c r="B15" s="1" t="s">
        <v>179</v>
      </c>
      <c r="C15" s="3" t="e">
        <f>#REF!</f>
        <v>#REF!</v>
      </c>
      <c r="D15" s="3" t="e">
        <f>#REF!</f>
        <v>#REF!</v>
      </c>
      <c r="E15" s="3" t="e">
        <f>#REF!</f>
        <v>#REF!</v>
      </c>
      <c r="F15" s="4" t="e">
        <f t="shared" si="1"/>
        <v>#REF!</v>
      </c>
    </row>
    <row r="16" spans="1:6" ht="12.75">
      <c r="A16" s="22" t="s">
        <v>152</v>
      </c>
      <c r="B16" s="1" t="s">
        <v>180</v>
      </c>
      <c r="C16" s="3" t="e">
        <f>#REF!</f>
        <v>#REF!</v>
      </c>
      <c r="D16" s="3" t="e">
        <f>#REF!</f>
        <v>#REF!</v>
      </c>
      <c r="E16" s="3" t="e">
        <f>#REF!</f>
        <v>#REF!</v>
      </c>
      <c r="F16" s="4" t="e">
        <f t="shared" si="1"/>
        <v>#REF!</v>
      </c>
    </row>
    <row r="17" spans="1:6" ht="12.75">
      <c r="A17" s="22" t="s">
        <v>157</v>
      </c>
      <c r="B17" s="1" t="s">
        <v>183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4" t="e">
        <f t="shared" si="1"/>
        <v>#REF!</v>
      </c>
    </row>
    <row r="18" spans="1:6" ht="12.75">
      <c r="A18" s="22" t="s">
        <v>158</v>
      </c>
      <c r="B18" s="21" t="s">
        <v>159</v>
      </c>
      <c r="C18" s="3" t="e">
        <f>#REF!</f>
        <v>#REF!</v>
      </c>
      <c r="D18" s="3" t="e">
        <f>#REF!</f>
        <v>#REF!</v>
      </c>
      <c r="E18" s="3" t="e">
        <f>#REF!</f>
        <v>#REF!</v>
      </c>
      <c r="F18" s="4" t="e">
        <f t="shared" si="1"/>
        <v>#REF!</v>
      </c>
    </row>
    <row r="19" spans="1:7" ht="12.75">
      <c r="A19" s="46"/>
      <c r="B19" s="46" t="s">
        <v>199</v>
      </c>
      <c r="C19" s="41" t="e">
        <f>C4+C11</f>
        <v>#REF!</v>
      </c>
      <c r="D19" s="41" t="e">
        <f>D4+D11</f>
        <v>#REF!</v>
      </c>
      <c r="E19" s="41" t="e">
        <f>E4+E11</f>
        <v>#REF!</v>
      </c>
      <c r="F19" s="42" t="e">
        <f t="shared" si="1"/>
        <v>#REF!</v>
      </c>
      <c r="G19" s="43"/>
    </row>
    <row r="20" spans="1:7" ht="12.75">
      <c r="A20" s="51"/>
      <c r="B20" s="51" t="s">
        <v>185</v>
      </c>
      <c r="C20" s="51">
        <v>0</v>
      </c>
      <c r="D20" s="51">
        <v>0</v>
      </c>
      <c r="E20" s="52" t="e">
        <f>#REF!</f>
        <v>#REF!</v>
      </c>
      <c r="F20" s="53">
        <v>0</v>
      </c>
      <c r="G20" s="54"/>
    </row>
    <row r="21" spans="1:7" ht="12.75">
      <c r="A21" s="51"/>
      <c r="B21" s="51" t="s">
        <v>202</v>
      </c>
      <c r="C21" s="51">
        <v>0</v>
      </c>
      <c r="D21" s="51">
        <v>0</v>
      </c>
      <c r="E21" s="51">
        <v>9915</v>
      </c>
      <c r="F21" s="53">
        <v>0</v>
      </c>
      <c r="G21" s="54"/>
    </row>
    <row r="22" spans="1:7" ht="12.75">
      <c r="A22" s="51"/>
      <c r="B22" s="51" t="s">
        <v>186</v>
      </c>
      <c r="C22" s="52" t="e">
        <f>#REF!</f>
        <v>#REF!</v>
      </c>
      <c r="D22" s="52" t="e">
        <f>#REF!</f>
        <v>#REF!</v>
      </c>
      <c r="E22" s="52" t="e">
        <f>#REF!</f>
        <v>#REF!</v>
      </c>
      <c r="F22" s="55" t="e">
        <f>E22/D22*100</f>
        <v>#REF!</v>
      </c>
      <c r="G22" s="54"/>
    </row>
    <row r="23" spans="1:7" ht="12.75">
      <c r="A23" s="51"/>
      <c r="B23" s="51" t="s">
        <v>187</v>
      </c>
      <c r="C23" s="52" t="e">
        <f>#REF!</f>
        <v>#REF!</v>
      </c>
      <c r="D23" s="52" t="e">
        <f>#REF!</f>
        <v>#REF!</v>
      </c>
      <c r="E23" s="52" t="e">
        <f>#REF!</f>
        <v>#REF!</v>
      </c>
      <c r="F23" s="55" t="e">
        <f>E23/D23*100</f>
        <v>#REF!</v>
      </c>
      <c r="G23" s="54"/>
    </row>
    <row r="24" spans="1:7" ht="12.75">
      <c r="A24" s="51"/>
      <c r="B24" s="51" t="s">
        <v>233</v>
      </c>
      <c r="C24" s="52">
        <v>0</v>
      </c>
      <c r="D24" s="52">
        <v>31923</v>
      </c>
      <c r="E24" s="52">
        <v>31923</v>
      </c>
      <c r="F24" s="55">
        <f>E24/D24*100</f>
        <v>100</v>
      </c>
      <c r="G24" s="54"/>
    </row>
    <row r="25" spans="1:7" ht="12.75">
      <c r="A25" s="56"/>
      <c r="B25" s="56" t="s">
        <v>160</v>
      </c>
      <c r="C25" s="57" t="e">
        <f>SUM(C19:C24)</f>
        <v>#REF!</v>
      </c>
      <c r="D25" s="57" t="e">
        <f>SUM(D19:D24)</f>
        <v>#REF!</v>
      </c>
      <c r="E25" s="57" t="e">
        <f>SUM(E19:E24)</f>
        <v>#REF!</v>
      </c>
      <c r="F25" s="58" t="e">
        <f>E25/D25*100</f>
        <v>#REF!</v>
      </c>
      <c r="G25" s="59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29" t="s">
        <v>146</v>
      </c>
      <c r="B27" s="24" t="s">
        <v>36</v>
      </c>
      <c r="C27" s="25" t="str">
        <f aca="true" t="shared" si="2" ref="C27:F28">C1</f>
        <v>Eredeti</v>
      </c>
      <c r="D27" s="25" t="str">
        <f t="shared" si="2"/>
        <v>Módosított</v>
      </c>
      <c r="E27" s="25" t="str">
        <f t="shared" si="2"/>
        <v>Teljesítés</v>
      </c>
      <c r="F27" s="25" t="str">
        <f t="shared" si="2"/>
        <v>Telj.</v>
      </c>
      <c r="G27" s="9"/>
    </row>
    <row r="28" spans="1:7" ht="12.75">
      <c r="A28" s="27" t="s">
        <v>147</v>
      </c>
      <c r="B28" s="27" t="s">
        <v>161</v>
      </c>
      <c r="C28" s="28" t="str">
        <f t="shared" si="2"/>
        <v>előirányzat</v>
      </c>
      <c r="D28" s="28" t="str">
        <f t="shared" si="2"/>
        <v>előirányzat</v>
      </c>
      <c r="E28" s="28" t="str">
        <f t="shared" si="2"/>
        <v>09.30-ig</v>
      </c>
      <c r="F28" s="28" t="str">
        <f t="shared" si="2"/>
        <v>%-a</v>
      </c>
      <c r="G28" s="9"/>
    </row>
    <row r="29" spans="1:7" ht="12.75">
      <c r="A29" s="30" t="s">
        <v>36</v>
      </c>
      <c r="B29" s="114" t="s">
        <v>162</v>
      </c>
      <c r="C29" s="114"/>
      <c r="D29" s="114"/>
      <c r="E29" s="114"/>
      <c r="F29" s="114"/>
      <c r="G29" s="9"/>
    </row>
    <row r="30" spans="1:7" ht="12.75">
      <c r="A30" s="48" t="s">
        <v>27</v>
      </c>
      <c r="B30" s="40" t="s">
        <v>190</v>
      </c>
      <c r="C30" s="41" t="e">
        <f>(C31+C32+C33+C36+C37+C38)</f>
        <v>#REF!</v>
      </c>
      <c r="D30" s="41" t="e">
        <f>(D31+D32+D33+D36+D37+D38)</f>
        <v>#REF!</v>
      </c>
      <c r="E30" s="41" t="e">
        <f>(E31+E32+E33+E36+E37+E38)</f>
        <v>#REF!</v>
      </c>
      <c r="F30" s="42" t="e">
        <f>E30/D30*100</f>
        <v>#REF!</v>
      </c>
      <c r="G30" s="49"/>
    </row>
    <row r="31" spans="1:7" ht="12.75">
      <c r="A31" s="31">
        <v>1.1</v>
      </c>
      <c r="B31" s="11" t="s">
        <v>163</v>
      </c>
      <c r="C31" s="10" t="e">
        <f>#REF!</f>
        <v>#REF!</v>
      </c>
      <c r="D31" s="10" t="e">
        <f>#REF!</f>
        <v>#REF!</v>
      </c>
      <c r="E31" s="10" t="e">
        <f>#REF!</f>
        <v>#REF!</v>
      </c>
      <c r="F31" s="5" t="e">
        <f aca="true" t="shared" si="3" ref="F31:F38">E31/D31*100</f>
        <v>#REF!</v>
      </c>
      <c r="G31" s="9"/>
    </row>
    <row r="32" spans="1:7" ht="12.75">
      <c r="A32" s="22">
        <v>1.2</v>
      </c>
      <c r="B32" s="1" t="s">
        <v>164</v>
      </c>
      <c r="C32" s="3" t="e">
        <f>#REF!</f>
        <v>#REF!</v>
      </c>
      <c r="D32" s="3" t="e">
        <f>#REF!</f>
        <v>#REF!</v>
      </c>
      <c r="E32" s="3" t="e">
        <f>#REF!</f>
        <v>#REF!</v>
      </c>
      <c r="F32" s="4" t="e">
        <f t="shared" si="3"/>
        <v>#REF!</v>
      </c>
      <c r="G32" s="9"/>
    </row>
    <row r="33" spans="1:7" ht="12.75">
      <c r="A33" s="22">
        <v>1.3</v>
      </c>
      <c r="B33" s="1" t="s">
        <v>165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4" t="e">
        <f t="shared" si="3"/>
        <v>#REF!</v>
      </c>
      <c r="G33" s="9"/>
    </row>
    <row r="34" spans="1:7" ht="12.75">
      <c r="A34" s="22" t="s">
        <v>166</v>
      </c>
      <c r="B34" s="1" t="s">
        <v>167</v>
      </c>
      <c r="C34" s="3" t="e">
        <f>#REF!</f>
        <v>#REF!</v>
      </c>
      <c r="D34" s="3" t="e">
        <f>#REF!</f>
        <v>#REF!</v>
      </c>
      <c r="E34" s="3" t="e">
        <f>#REF!</f>
        <v>#REF!</v>
      </c>
      <c r="F34" s="7">
        <v>0</v>
      </c>
      <c r="G34" s="9"/>
    </row>
    <row r="35" spans="1:7" ht="12.75">
      <c r="A35" s="22" t="s">
        <v>168</v>
      </c>
      <c r="B35" s="1" t="s">
        <v>169</v>
      </c>
      <c r="C35" s="3" t="e">
        <f>#REF!</f>
        <v>#REF!</v>
      </c>
      <c r="D35" s="3" t="e">
        <f>#REF!</f>
        <v>#REF!</v>
      </c>
      <c r="E35" s="3" t="e">
        <f>#REF!</f>
        <v>#REF!</v>
      </c>
      <c r="F35" s="4" t="e">
        <f t="shared" si="3"/>
        <v>#REF!</v>
      </c>
      <c r="G35" s="9"/>
    </row>
    <row r="36" spans="1:7" ht="12.75">
      <c r="A36" s="22" t="s">
        <v>170</v>
      </c>
      <c r="B36" s="1" t="s">
        <v>193</v>
      </c>
      <c r="C36" s="3" t="e">
        <f>#REF!</f>
        <v>#REF!</v>
      </c>
      <c r="D36" s="3" t="e">
        <f>#REF!</f>
        <v>#REF!</v>
      </c>
      <c r="E36" s="3" t="e">
        <f>#REF!</f>
        <v>#REF!</v>
      </c>
      <c r="F36" s="4" t="e">
        <f t="shared" si="3"/>
        <v>#REF!</v>
      </c>
      <c r="G36" s="9"/>
    </row>
    <row r="37" spans="1:7" ht="12.75">
      <c r="A37" s="22" t="s">
        <v>171</v>
      </c>
      <c r="B37" s="1" t="s">
        <v>195</v>
      </c>
      <c r="C37" s="3" t="e">
        <f>#REF!</f>
        <v>#REF!</v>
      </c>
      <c r="D37" s="3" t="e">
        <f>#REF!</f>
        <v>#REF!</v>
      </c>
      <c r="E37" s="3" t="e">
        <f>#REF!</f>
        <v>#REF!</v>
      </c>
      <c r="F37" s="4" t="e">
        <f t="shared" si="3"/>
        <v>#REF!</v>
      </c>
      <c r="G37" s="9"/>
    </row>
    <row r="38" spans="1:7" ht="12.75">
      <c r="A38" s="32">
        <v>1.5</v>
      </c>
      <c r="B38" s="21" t="s">
        <v>197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6" t="e">
        <f t="shared" si="3"/>
        <v>#REF!</v>
      </c>
      <c r="G38" s="9"/>
    </row>
    <row r="39" spans="1:7" ht="12.75">
      <c r="A39" s="33"/>
      <c r="B39" s="34"/>
      <c r="C39" s="35"/>
      <c r="D39" s="36"/>
      <c r="E39" s="36"/>
      <c r="F39" s="36"/>
      <c r="G39" s="9"/>
    </row>
    <row r="40" spans="1:7" ht="12.75">
      <c r="A40" s="37" t="s">
        <v>36</v>
      </c>
      <c r="B40" s="115" t="s">
        <v>172</v>
      </c>
      <c r="C40" s="115"/>
      <c r="D40" s="115"/>
      <c r="E40" s="115"/>
      <c r="F40" s="115"/>
      <c r="G40" s="9"/>
    </row>
    <row r="41" spans="1:7" ht="12.75">
      <c r="A41" s="45">
        <v>1</v>
      </c>
      <c r="B41" s="46" t="s">
        <v>191</v>
      </c>
      <c r="C41" s="50" t="e">
        <f>SUM(C42:C45)</f>
        <v>#REF!</v>
      </c>
      <c r="D41" s="50" t="e">
        <f>SUM(D42:D45)</f>
        <v>#REF!</v>
      </c>
      <c r="E41" s="50" t="e">
        <f>SUM(E42:E45)</f>
        <v>#REF!</v>
      </c>
      <c r="F41" s="42" t="e">
        <f>E41/D41*100</f>
        <v>#REF!</v>
      </c>
      <c r="G41" s="49"/>
    </row>
    <row r="42" spans="1:7" ht="12.75">
      <c r="A42" s="22" t="s">
        <v>173</v>
      </c>
      <c r="B42" s="1" t="s">
        <v>194</v>
      </c>
      <c r="C42" s="3" t="e">
        <f>#REF!</f>
        <v>#REF!</v>
      </c>
      <c r="D42" s="3" t="e">
        <f>#REF!</f>
        <v>#REF!</v>
      </c>
      <c r="E42" s="3" t="e">
        <f>#REF!</f>
        <v>#REF!</v>
      </c>
      <c r="F42" s="8">
        <v>0</v>
      </c>
      <c r="G42" s="9"/>
    </row>
    <row r="43" spans="1:7" ht="12.75">
      <c r="A43" s="22" t="s">
        <v>174</v>
      </c>
      <c r="B43" s="1" t="s">
        <v>196</v>
      </c>
      <c r="C43" s="3" t="e">
        <f>#REF!</f>
        <v>#REF!</v>
      </c>
      <c r="D43" s="3" t="e">
        <f>#REF!</f>
        <v>#REF!</v>
      </c>
      <c r="E43" s="3" t="e">
        <f>#REF!</f>
        <v>#REF!</v>
      </c>
      <c r="F43" s="7">
        <v>0</v>
      </c>
      <c r="G43" s="9"/>
    </row>
    <row r="44" spans="1:7" ht="12.75">
      <c r="A44" s="22">
        <v>1.2</v>
      </c>
      <c r="B44" s="1" t="s">
        <v>175</v>
      </c>
      <c r="C44" s="3" t="e">
        <f>#REF!</f>
        <v>#REF!</v>
      </c>
      <c r="D44" s="3" t="e">
        <f>#REF!</f>
        <v>#REF!</v>
      </c>
      <c r="E44" s="3" t="e">
        <f>#REF!</f>
        <v>#REF!</v>
      </c>
      <c r="F44" s="4" t="e">
        <f aca="true" t="shared" si="4" ref="F44:F50">E44/D44*100</f>
        <v>#REF!</v>
      </c>
      <c r="G44" s="9"/>
    </row>
    <row r="45" spans="1:7" ht="12.75">
      <c r="A45" s="32">
        <v>1.3</v>
      </c>
      <c r="B45" s="21" t="s">
        <v>176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6" t="e">
        <f t="shared" si="4"/>
        <v>#REF!</v>
      </c>
      <c r="G45" s="9"/>
    </row>
    <row r="46" spans="1:7" ht="12.75">
      <c r="A46" s="46"/>
      <c r="B46" s="46" t="s">
        <v>200</v>
      </c>
      <c r="C46" s="41" t="e">
        <f>C30+C41</f>
        <v>#REF!</v>
      </c>
      <c r="D46" s="41" t="e">
        <f>D30+D41</f>
        <v>#REF!</v>
      </c>
      <c r="E46" s="41" t="e">
        <f>E30+E41</f>
        <v>#REF!</v>
      </c>
      <c r="F46" s="42" t="e">
        <f t="shared" si="4"/>
        <v>#REF!</v>
      </c>
      <c r="G46" s="49"/>
    </row>
    <row r="47" spans="1:7" ht="12.75">
      <c r="A47" s="51"/>
      <c r="B47" s="51" t="s">
        <v>198</v>
      </c>
      <c r="C47" s="51">
        <v>0</v>
      </c>
      <c r="D47" s="51">
        <v>0</v>
      </c>
      <c r="E47" s="52" t="e">
        <f>#REF!</f>
        <v>#REF!</v>
      </c>
      <c r="F47" s="53">
        <v>0</v>
      </c>
      <c r="G47" s="51"/>
    </row>
    <row r="48" spans="1:7" ht="12.75">
      <c r="A48" s="51"/>
      <c r="B48" s="51" t="s">
        <v>234</v>
      </c>
      <c r="C48" s="51">
        <v>0</v>
      </c>
      <c r="D48" s="51">
        <v>31923</v>
      </c>
      <c r="E48" s="52">
        <v>31923</v>
      </c>
      <c r="F48" s="53">
        <v>100</v>
      </c>
      <c r="G48" s="51"/>
    </row>
    <row r="49" spans="1:7" ht="12.75">
      <c r="A49" s="45"/>
      <c r="B49" s="46" t="s">
        <v>201</v>
      </c>
      <c r="C49" s="50" t="e">
        <f>SUM(C46:C48)</f>
        <v>#REF!</v>
      </c>
      <c r="D49" s="50" t="e">
        <f>SUM(D46:D48)</f>
        <v>#REF!</v>
      </c>
      <c r="E49" s="50" t="e">
        <f>SUM(E46:E48)</f>
        <v>#REF!</v>
      </c>
      <c r="F49" s="42" t="e">
        <f t="shared" si="4"/>
        <v>#REF!</v>
      </c>
      <c r="G49" s="49"/>
    </row>
    <row r="50" spans="1:7" ht="12.75">
      <c r="A50" s="46"/>
      <c r="B50" s="46" t="s">
        <v>192</v>
      </c>
      <c r="C50" s="41">
        <f>'3.b.t.-létszám'!C54</f>
        <v>3264</v>
      </c>
      <c r="D50" s="41">
        <f>'3.b.t.-létszám'!D54</f>
        <v>3082</v>
      </c>
      <c r="E50" s="41">
        <f>'3.b.t.-létszám'!E54</f>
        <v>3054</v>
      </c>
      <c r="F50" s="42">
        <f t="shared" si="4"/>
        <v>99.0914990266061</v>
      </c>
      <c r="G50" s="49"/>
    </row>
  </sheetData>
  <sheetProtection/>
  <mergeCells count="4">
    <mergeCell ref="B29:F29"/>
    <mergeCell ref="B40:F40"/>
    <mergeCell ref="A3:F3"/>
    <mergeCell ref="A10:F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Roman,Normál"&amp;P/&amp;N
Pénzforgalmi mérleg
intézményi gazdálkodás(1251-es szektor )&amp;R&amp;"Times New Roman,Normál"ezer ft-ban</oddHeader>
    <oddFooter>&amp;L&amp;"Times New Roman,Normál"&amp;8&amp;D/&amp;T/Tóthné&amp;C&amp;"Times New Roman,Normál"&amp;8&amp;Z&amp;F/&amp;A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18" zoomScalePageLayoutView="0" workbookViewId="0" topLeftCell="A1">
      <selection activeCell="A1" sqref="A1"/>
    </sheetView>
  </sheetViews>
  <sheetFormatPr defaultColWidth="9.00390625" defaultRowHeight="12.75"/>
  <cols>
    <col min="1" max="1" width="5.375" style="101" customWidth="1"/>
    <col min="2" max="2" width="32.875" style="101" customWidth="1"/>
    <col min="3" max="3" width="10.25390625" style="101" customWidth="1"/>
    <col min="4" max="5" width="11.375" style="101" customWidth="1"/>
    <col min="6" max="6" width="9.75390625" style="101" customWidth="1"/>
    <col min="7" max="7" width="5.375" style="101" customWidth="1"/>
    <col min="8" max="8" width="31.25390625" style="101" customWidth="1"/>
    <col min="9" max="16384" width="9.125" style="101" customWidth="1"/>
  </cols>
  <sheetData>
    <row r="1" spans="1:12" s="85" customFormat="1" ht="12.75">
      <c r="A1" s="82" t="s">
        <v>36</v>
      </c>
      <c r="B1" s="82" t="s">
        <v>36</v>
      </c>
      <c r="C1" s="118" t="s">
        <v>9</v>
      </c>
      <c r="D1" s="119"/>
      <c r="E1" s="119"/>
      <c r="F1" s="120"/>
      <c r="G1" s="83"/>
      <c r="H1" s="84" t="s">
        <v>36</v>
      </c>
      <c r="I1" s="118" t="s">
        <v>9</v>
      </c>
      <c r="J1" s="119"/>
      <c r="K1" s="119"/>
      <c r="L1" s="120"/>
    </row>
    <row r="2" spans="1:12" s="85" customFormat="1" ht="12.75">
      <c r="A2" s="86" t="s">
        <v>38</v>
      </c>
      <c r="B2" s="86" t="s">
        <v>39</v>
      </c>
      <c r="C2" s="121" t="s">
        <v>34</v>
      </c>
      <c r="D2" s="122"/>
      <c r="E2" s="122"/>
      <c r="F2" s="123"/>
      <c r="G2" s="87" t="s">
        <v>38</v>
      </c>
      <c r="H2" s="87" t="s">
        <v>19</v>
      </c>
      <c r="I2" s="121" t="s">
        <v>34</v>
      </c>
      <c r="J2" s="122"/>
      <c r="K2" s="122"/>
      <c r="L2" s="123"/>
    </row>
    <row r="3" spans="1:12" s="85" customFormat="1" ht="12.75">
      <c r="A3" s="86" t="s">
        <v>35</v>
      </c>
      <c r="B3" s="86" t="s">
        <v>40</v>
      </c>
      <c r="C3" s="88"/>
      <c r="D3" s="88"/>
      <c r="E3" s="89"/>
      <c r="F3" s="88"/>
      <c r="G3" s="87" t="s">
        <v>17</v>
      </c>
      <c r="H3" s="87" t="s">
        <v>206</v>
      </c>
      <c r="I3" s="88"/>
      <c r="J3" s="88"/>
      <c r="K3" s="89"/>
      <c r="L3" s="88"/>
    </row>
    <row r="4" spans="1:12" s="85" customFormat="1" ht="12.75">
      <c r="A4" s="86" t="s">
        <v>36</v>
      </c>
      <c r="B4" s="90"/>
      <c r="C4" s="87" t="s">
        <v>117</v>
      </c>
      <c r="D4" s="87" t="s">
        <v>1</v>
      </c>
      <c r="E4" s="91" t="s">
        <v>141</v>
      </c>
      <c r="F4" s="87" t="s">
        <v>141</v>
      </c>
      <c r="G4" s="87" t="s">
        <v>18</v>
      </c>
      <c r="H4" s="92" t="s">
        <v>207</v>
      </c>
      <c r="I4" s="87" t="s">
        <v>117</v>
      </c>
      <c r="J4" s="87" t="s">
        <v>1</v>
      </c>
      <c r="K4" s="91" t="s">
        <v>141</v>
      </c>
      <c r="L4" s="87" t="s">
        <v>141</v>
      </c>
    </row>
    <row r="5" spans="1:12" s="85" customFormat="1" ht="12.75">
      <c r="A5" s="93"/>
      <c r="B5" s="94"/>
      <c r="C5" s="95" t="s">
        <v>10</v>
      </c>
      <c r="D5" s="95" t="s">
        <v>10</v>
      </c>
      <c r="E5" s="96" t="s">
        <v>205</v>
      </c>
      <c r="F5" s="95" t="s">
        <v>143</v>
      </c>
      <c r="G5" s="97"/>
      <c r="H5" s="95"/>
      <c r="I5" s="95" t="s">
        <v>10</v>
      </c>
      <c r="J5" s="95" t="s">
        <v>10</v>
      </c>
      <c r="K5" s="98" t="s">
        <v>205</v>
      </c>
      <c r="L5" s="95" t="s">
        <v>143</v>
      </c>
    </row>
    <row r="6" spans="1:12" ht="12.75">
      <c r="A6" s="60" t="s">
        <v>27</v>
      </c>
      <c r="B6" s="60" t="s">
        <v>41</v>
      </c>
      <c r="C6" s="60">
        <v>90</v>
      </c>
      <c r="D6" s="60">
        <v>90</v>
      </c>
      <c r="E6" s="60">
        <v>90</v>
      </c>
      <c r="F6" s="99">
        <f>E6/D6*100</f>
        <v>100</v>
      </c>
      <c r="G6" s="61" t="s">
        <v>120</v>
      </c>
      <c r="H6" s="62" t="s">
        <v>4</v>
      </c>
      <c r="I6" s="63">
        <v>61</v>
      </c>
      <c r="J6" s="63">
        <v>61</v>
      </c>
      <c r="K6" s="63">
        <v>61</v>
      </c>
      <c r="L6" s="100">
        <f>K6/J6*100</f>
        <v>100</v>
      </c>
    </row>
    <row r="7" spans="1:12" ht="12.75">
      <c r="A7" s="60" t="s">
        <v>28</v>
      </c>
      <c r="B7" s="60" t="s">
        <v>42</v>
      </c>
      <c r="C7" s="60">
        <v>79</v>
      </c>
      <c r="D7" s="60">
        <v>0</v>
      </c>
      <c r="E7" s="60">
        <v>0</v>
      </c>
      <c r="F7" s="99">
        <v>0</v>
      </c>
      <c r="G7" s="64" t="s">
        <v>121</v>
      </c>
      <c r="H7" s="65" t="s">
        <v>5</v>
      </c>
      <c r="I7" s="68">
        <f>I8-I6</f>
        <v>29</v>
      </c>
      <c r="J7" s="68">
        <f>J8-J6</f>
        <v>29</v>
      </c>
      <c r="K7" s="68">
        <f>K8-K6</f>
        <v>29</v>
      </c>
      <c r="L7" s="100">
        <f aca="true" t="shared" si="0" ref="L7:L42">K7/J7*100</f>
        <v>100</v>
      </c>
    </row>
    <row r="8" spans="1:12" s="85" customFormat="1" ht="12.75">
      <c r="A8" s="60" t="s">
        <v>29</v>
      </c>
      <c r="B8" s="60" t="s">
        <v>3</v>
      </c>
      <c r="C8" s="60">
        <v>43</v>
      </c>
      <c r="D8" s="60">
        <v>110</v>
      </c>
      <c r="E8" s="60">
        <v>107</v>
      </c>
      <c r="F8" s="99">
        <f aca="true" t="shared" si="1" ref="F8:F44">E8/D8*100</f>
        <v>97.27272727272728</v>
      </c>
      <c r="G8" s="102" t="s">
        <v>27</v>
      </c>
      <c r="H8" s="102" t="s">
        <v>6</v>
      </c>
      <c r="I8" s="103">
        <f>C6</f>
        <v>90</v>
      </c>
      <c r="J8" s="103">
        <f>D6</f>
        <v>90</v>
      </c>
      <c r="K8" s="103">
        <f>E6</f>
        <v>90</v>
      </c>
      <c r="L8" s="104">
        <f t="shared" si="0"/>
        <v>100</v>
      </c>
    </row>
    <row r="9" spans="1:12" ht="12.75">
      <c r="A9" s="60" t="s">
        <v>30</v>
      </c>
      <c r="B9" s="60" t="s">
        <v>43</v>
      </c>
      <c r="C9" s="60">
        <v>43</v>
      </c>
      <c r="D9" s="60">
        <v>0</v>
      </c>
      <c r="E9" s="60">
        <v>0</v>
      </c>
      <c r="F9" s="99">
        <v>0</v>
      </c>
      <c r="G9" s="66" t="s">
        <v>208</v>
      </c>
      <c r="H9" s="67" t="s">
        <v>43</v>
      </c>
      <c r="I9" s="68">
        <v>0</v>
      </c>
      <c r="J9" s="68">
        <v>40</v>
      </c>
      <c r="K9" s="68">
        <v>40</v>
      </c>
      <c r="L9" s="100">
        <f t="shared" si="0"/>
        <v>100</v>
      </c>
    </row>
    <row r="10" spans="1:12" ht="12.75">
      <c r="A10" s="60" t="s">
        <v>31</v>
      </c>
      <c r="B10" s="60" t="s">
        <v>44</v>
      </c>
      <c r="C10" s="60">
        <v>26</v>
      </c>
      <c r="D10" s="60">
        <v>0</v>
      </c>
      <c r="E10" s="60">
        <v>0</v>
      </c>
      <c r="F10" s="99">
        <v>0</v>
      </c>
      <c r="G10" s="66" t="s">
        <v>209</v>
      </c>
      <c r="H10" s="67" t="s">
        <v>44</v>
      </c>
      <c r="I10" s="68">
        <v>0</v>
      </c>
      <c r="J10" s="68">
        <v>24</v>
      </c>
      <c r="K10" s="68">
        <v>24</v>
      </c>
      <c r="L10" s="100">
        <f t="shared" si="0"/>
        <v>100</v>
      </c>
    </row>
    <row r="11" spans="1:12" ht="12.75">
      <c r="A11" s="60" t="s">
        <v>32</v>
      </c>
      <c r="B11" s="60" t="s">
        <v>2</v>
      </c>
      <c r="C11" s="60">
        <v>60</v>
      </c>
      <c r="D11" s="60">
        <v>0</v>
      </c>
      <c r="E11" s="60">
        <v>0</v>
      </c>
      <c r="F11" s="99">
        <v>0</v>
      </c>
      <c r="G11" s="66" t="s">
        <v>210</v>
      </c>
      <c r="H11" s="67" t="s">
        <v>211</v>
      </c>
      <c r="I11" s="68">
        <f>I12-I9-I10</f>
        <v>43</v>
      </c>
      <c r="J11" s="68">
        <f>J12-J9-J10</f>
        <v>46</v>
      </c>
      <c r="K11" s="68">
        <f>K12-K9-K10</f>
        <v>43</v>
      </c>
      <c r="L11" s="100">
        <f t="shared" si="0"/>
        <v>93.47826086956522</v>
      </c>
    </row>
    <row r="12" spans="1:12" s="85" customFormat="1" ht="12.75">
      <c r="A12" s="60" t="s">
        <v>33</v>
      </c>
      <c r="B12" s="60" t="s">
        <v>74</v>
      </c>
      <c r="C12" s="60">
        <v>444</v>
      </c>
      <c r="D12" s="60">
        <v>1129</v>
      </c>
      <c r="E12" s="60">
        <v>1129</v>
      </c>
      <c r="F12" s="99">
        <f t="shared" si="1"/>
        <v>100</v>
      </c>
      <c r="G12" s="105" t="s">
        <v>29</v>
      </c>
      <c r="H12" s="102" t="s">
        <v>212</v>
      </c>
      <c r="I12" s="103">
        <f>C8</f>
        <v>43</v>
      </c>
      <c r="J12" s="103">
        <f>D8</f>
        <v>110</v>
      </c>
      <c r="K12" s="103">
        <f>E8</f>
        <v>107</v>
      </c>
      <c r="L12" s="104">
        <f t="shared" si="0"/>
        <v>97.27272727272728</v>
      </c>
    </row>
    <row r="13" spans="1:12" ht="12.75">
      <c r="A13" s="60" t="s">
        <v>45</v>
      </c>
      <c r="B13" s="60" t="s">
        <v>46</v>
      </c>
      <c r="C13" s="60">
        <v>39</v>
      </c>
      <c r="D13" s="60">
        <v>0</v>
      </c>
      <c r="E13" s="60">
        <v>0</v>
      </c>
      <c r="F13" s="99">
        <v>0</v>
      </c>
      <c r="G13" s="64" t="s">
        <v>122</v>
      </c>
      <c r="H13" s="65" t="s">
        <v>20</v>
      </c>
      <c r="I13" s="68">
        <v>25</v>
      </c>
      <c r="J13" s="68">
        <v>24</v>
      </c>
      <c r="K13" s="68">
        <v>24</v>
      </c>
      <c r="L13" s="100">
        <f t="shared" si="0"/>
        <v>100</v>
      </c>
    </row>
    <row r="14" spans="1:12" ht="12.75">
      <c r="A14" s="60" t="s">
        <v>37</v>
      </c>
      <c r="B14" s="60" t="s">
        <v>48</v>
      </c>
      <c r="C14" s="60">
        <v>51</v>
      </c>
      <c r="D14" s="60">
        <v>0</v>
      </c>
      <c r="E14" s="60">
        <v>0</v>
      </c>
      <c r="F14" s="99">
        <v>0</v>
      </c>
      <c r="G14" s="64" t="s">
        <v>123</v>
      </c>
      <c r="H14" s="65" t="s">
        <v>79</v>
      </c>
      <c r="I14" s="68">
        <v>30</v>
      </c>
      <c r="J14" s="68">
        <v>30</v>
      </c>
      <c r="K14" s="68">
        <v>30</v>
      </c>
      <c r="L14" s="100">
        <f t="shared" si="0"/>
        <v>100</v>
      </c>
    </row>
    <row r="15" spans="1:12" ht="12.75">
      <c r="A15" s="60" t="s">
        <v>47</v>
      </c>
      <c r="B15" s="60" t="s">
        <v>50</v>
      </c>
      <c r="C15" s="60">
        <v>51</v>
      </c>
      <c r="D15" s="60">
        <v>0</v>
      </c>
      <c r="E15" s="60">
        <v>0</v>
      </c>
      <c r="F15" s="99">
        <v>0</v>
      </c>
      <c r="G15" s="64" t="s">
        <v>124</v>
      </c>
      <c r="H15" s="65" t="s">
        <v>21</v>
      </c>
      <c r="I15" s="68">
        <v>30</v>
      </c>
      <c r="J15" s="68">
        <v>30</v>
      </c>
      <c r="K15" s="68">
        <v>30</v>
      </c>
      <c r="L15" s="100">
        <f t="shared" si="0"/>
        <v>100</v>
      </c>
    </row>
    <row r="16" spans="1:12" ht="12.75">
      <c r="A16" s="60" t="s">
        <v>49</v>
      </c>
      <c r="B16" s="60" t="s">
        <v>52</v>
      </c>
      <c r="C16" s="60">
        <v>40</v>
      </c>
      <c r="D16" s="60">
        <v>0</v>
      </c>
      <c r="E16" s="60">
        <v>0</v>
      </c>
      <c r="F16" s="99">
        <v>0</v>
      </c>
      <c r="G16" s="64" t="s">
        <v>125</v>
      </c>
      <c r="H16" s="65" t="s">
        <v>76</v>
      </c>
      <c r="I16" s="68">
        <v>24</v>
      </c>
      <c r="J16" s="68">
        <v>24</v>
      </c>
      <c r="K16" s="68">
        <v>24</v>
      </c>
      <c r="L16" s="100">
        <f t="shared" si="0"/>
        <v>100</v>
      </c>
    </row>
    <row r="17" spans="1:12" ht="12.75">
      <c r="A17" s="60" t="s">
        <v>51</v>
      </c>
      <c r="B17" s="60" t="s">
        <v>54</v>
      </c>
      <c r="C17" s="60">
        <v>51</v>
      </c>
      <c r="D17" s="60">
        <v>0</v>
      </c>
      <c r="E17" s="60">
        <v>0</v>
      </c>
      <c r="F17" s="99">
        <v>0</v>
      </c>
      <c r="G17" s="64" t="s">
        <v>126</v>
      </c>
      <c r="H17" s="65" t="s">
        <v>80</v>
      </c>
      <c r="I17" s="68">
        <v>27</v>
      </c>
      <c r="J17" s="68">
        <v>27</v>
      </c>
      <c r="K17" s="68">
        <v>27</v>
      </c>
      <c r="L17" s="100">
        <f t="shared" si="0"/>
        <v>100</v>
      </c>
    </row>
    <row r="18" spans="1:12" ht="12.75">
      <c r="A18" s="60" t="s">
        <v>53</v>
      </c>
      <c r="B18" s="60" t="s">
        <v>56</v>
      </c>
      <c r="C18" s="60">
        <v>53</v>
      </c>
      <c r="D18" s="60">
        <v>0</v>
      </c>
      <c r="E18" s="60">
        <v>0</v>
      </c>
      <c r="F18" s="99">
        <v>0</v>
      </c>
      <c r="G18" s="64" t="s">
        <v>127</v>
      </c>
      <c r="H18" s="65" t="s">
        <v>22</v>
      </c>
      <c r="I18" s="68">
        <v>22</v>
      </c>
      <c r="J18" s="68">
        <v>22</v>
      </c>
      <c r="K18" s="68">
        <v>22</v>
      </c>
      <c r="L18" s="100">
        <f t="shared" si="0"/>
        <v>100</v>
      </c>
    </row>
    <row r="19" spans="1:12" ht="12.75">
      <c r="A19" s="60" t="s">
        <v>55</v>
      </c>
      <c r="B19" s="60" t="s">
        <v>58</v>
      </c>
      <c r="C19" s="60">
        <v>48</v>
      </c>
      <c r="D19" s="60">
        <v>0</v>
      </c>
      <c r="E19" s="60">
        <v>0</v>
      </c>
      <c r="F19" s="99">
        <v>0</v>
      </c>
      <c r="G19" s="64" t="s">
        <v>128</v>
      </c>
      <c r="H19" s="65" t="s">
        <v>77</v>
      </c>
      <c r="I19" s="68">
        <v>30</v>
      </c>
      <c r="J19" s="68">
        <v>24</v>
      </c>
      <c r="K19" s="68">
        <v>24</v>
      </c>
      <c r="L19" s="100">
        <f t="shared" si="0"/>
        <v>100</v>
      </c>
    </row>
    <row r="20" spans="1:12" ht="12.75">
      <c r="A20" s="60" t="s">
        <v>57</v>
      </c>
      <c r="B20" s="60" t="s">
        <v>75</v>
      </c>
      <c r="C20" s="60">
        <v>15</v>
      </c>
      <c r="D20" s="60">
        <v>0</v>
      </c>
      <c r="E20" s="60">
        <v>0</v>
      </c>
      <c r="F20" s="99">
        <v>0</v>
      </c>
      <c r="G20" s="64" t="s">
        <v>129</v>
      </c>
      <c r="H20" s="65" t="s">
        <v>116</v>
      </c>
      <c r="I20" s="68">
        <v>22</v>
      </c>
      <c r="J20" s="68">
        <v>22</v>
      </c>
      <c r="K20" s="68">
        <v>22</v>
      </c>
      <c r="L20" s="100">
        <f t="shared" si="0"/>
        <v>100</v>
      </c>
    </row>
    <row r="21" spans="1:12" ht="12.75">
      <c r="A21" s="60" t="s">
        <v>59</v>
      </c>
      <c r="B21" s="60" t="s">
        <v>61</v>
      </c>
      <c r="C21" s="60">
        <v>45</v>
      </c>
      <c r="D21" s="60">
        <v>0</v>
      </c>
      <c r="E21" s="60">
        <v>0</v>
      </c>
      <c r="F21" s="99">
        <v>0</v>
      </c>
      <c r="G21" s="64" t="s">
        <v>130</v>
      </c>
      <c r="H21" s="65" t="s">
        <v>23</v>
      </c>
      <c r="I21" s="68">
        <v>22</v>
      </c>
      <c r="J21" s="68">
        <v>22</v>
      </c>
      <c r="K21" s="68">
        <v>22</v>
      </c>
      <c r="L21" s="100">
        <f t="shared" si="0"/>
        <v>100</v>
      </c>
    </row>
    <row r="22" spans="1:12" ht="12.75">
      <c r="A22" s="60" t="s">
        <v>60</v>
      </c>
      <c r="B22" s="60" t="s">
        <v>63</v>
      </c>
      <c r="C22" s="60">
        <v>42</v>
      </c>
      <c r="D22" s="60">
        <v>0</v>
      </c>
      <c r="E22" s="60">
        <v>0</v>
      </c>
      <c r="F22" s="99">
        <v>0</v>
      </c>
      <c r="G22" s="64" t="s">
        <v>131</v>
      </c>
      <c r="H22" s="65" t="s">
        <v>81</v>
      </c>
      <c r="I22" s="68">
        <v>30</v>
      </c>
      <c r="J22" s="68">
        <v>30</v>
      </c>
      <c r="K22" s="68">
        <v>30</v>
      </c>
      <c r="L22" s="100">
        <f t="shared" si="0"/>
        <v>100</v>
      </c>
    </row>
    <row r="23" spans="1:12" ht="12.75">
      <c r="A23" s="60" t="s">
        <v>62</v>
      </c>
      <c r="B23" s="60" t="s">
        <v>65</v>
      </c>
      <c r="C23" s="60">
        <v>70</v>
      </c>
      <c r="D23" s="60">
        <v>0</v>
      </c>
      <c r="E23" s="60">
        <v>0</v>
      </c>
      <c r="F23" s="99">
        <v>0</v>
      </c>
      <c r="G23" s="64" t="s">
        <v>132</v>
      </c>
      <c r="H23" s="65" t="s">
        <v>78</v>
      </c>
      <c r="I23" s="68">
        <v>35</v>
      </c>
      <c r="J23" s="68">
        <v>35</v>
      </c>
      <c r="K23" s="68">
        <v>35</v>
      </c>
      <c r="L23" s="100">
        <f t="shared" si="0"/>
        <v>100</v>
      </c>
    </row>
    <row r="24" spans="1:12" ht="12.75">
      <c r="A24" s="60" t="s">
        <v>64</v>
      </c>
      <c r="B24" s="60" t="s">
        <v>67</v>
      </c>
      <c r="C24" s="60">
        <v>67</v>
      </c>
      <c r="D24" s="60">
        <v>0</v>
      </c>
      <c r="E24" s="60">
        <v>0</v>
      </c>
      <c r="F24" s="99">
        <v>0</v>
      </c>
      <c r="G24" s="64" t="s">
        <v>133</v>
      </c>
      <c r="H24" s="65" t="s">
        <v>24</v>
      </c>
      <c r="I24" s="68">
        <v>18</v>
      </c>
      <c r="J24" s="68">
        <v>17</v>
      </c>
      <c r="K24" s="68">
        <v>17</v>
      </c>
      <c r="L24" s="100">
        <f t="shared" si="0"/>
        <v>100</v>
      </c>
    </row>
    <row r="25" spans="1:12" ht="12.75">
      <c r="A25" s="60" t="s">
        <v>66</v>
      </c>
      <c r="B25" s="60" t="s">
        <v>69</v>
      </c>
      <c r="C25" s="60">
        <v>29</v>
      </c>
      <c r="D25" s="60">
        <v>0</v>
      </c>
      <c r="E25" s="60">
        <v>0</v>
      </c>
      <c r="F25" s="99">
        <v>0</v>
      </c>
      <c r="G25" s="64" t="s">
        <v>134</v>
      </c>
      <c r="H25" s="65" t="s">
        <v>25</v>
      </c>
      <c r="I25" s="68">
        <v>29</v>
      </c>
      <c r="J25" s="68">
        <v>29</v>
      </c>
      <c r="K25" s="68">
        <v>29</v>
      </c>
      <c r="L25" s="100">
        <f t="shared" si="0"/>
        <v>100</v>
      </c>
    </row>
    <row r="26" spans="1:12" ht="12.75">
      <c r="A26" s="60" t="s">
        <v>68</v>
      </c>
      <c r="B26" s="60" t="s">
        <v>71</v>
      </c>
      <c r="C26" s="60">
        <v>47</v>
      </c>
      <c r="D26" s="60">
        <v>0</v>
      </c>
      <c r="E26" s="60">
        <v>0</v>
      </c>
      <c r="F26" s="99">
        <v>0</v>
      </c>
      <c r="G26" s="69" t="s">
        <v>135</v>
      </c>
      <c r="H26" s="68" t="s">
        <v>26</v>
      </c>
      <c r="I26" s="68">
        <v>14</v>
      </c>
      <c r="J26" s="68">
        <v>0</v>
      </c>
      <c r="K26" s="68">
        <v>0</v>
      </c>
      <c r="L26" s="100">
        <v>0</v>
      </c>
    </row>
    <row r="27" spans="1:12" ht="12.75">
      <c r="A27" s="60" t="s">
        <v>70</v>
      </c>
      <c r="B27" s="60" t="s">
        <v>73</v>
      </c>
      <c r="C27" s="60">
        <v>135</v>
      </c>
      <c r="D27" s="60">
        <v>144</v>
      </c>
      <c r="E27" s="60">
        <v>144</v>
      </c>
      <c r="F27" s="99">
        <f t="shared" si="1"/>
        <v>100</v>
      </c>
      <c r="G27" s="69" t="s">
        <v>136</v>
      </c>
      <c r="H27" s="68" t="s">
        <v>42</v>
      </c>
      <c r="I27" s="68">
        <v>0</v>
      </c>
      <c r="J27" s="68">
        <v>76</v>
      </c>
      <c r="K27" s="68">
        <v>76</v>
      </c>
      <c r="L27" s="100">
        <f t="shared" si="0"/>
        <v>100</v>
      </c>
    </row>
    <row r="28" spans="1:12" ht="12.75">
      <c r="A28" s="60" t="s">
        <v>72</v>
      </c>
      <c r="B28" s="60" t="s">
        <v>84</v>
      </c>
      <c r="C28" s="60">
        <v>110</v>
      </c>
      <c r="D28" s="60">
        <v>0</v>
      </c>
      <c r="E28" s="60">
        <v>0</v>
      </c>
      <c r="F28" s="99">
        <v>0</v>
      </c>
      <c r="G28" s="69" t="s">
        <v>213</v>
      </c>
      <c r="H28" s="68" t="s">
        <v>46</v>
      </c>
      <c r="I28" s="68">
        <v>0</v>
      </c>
      <c r="J28" s="68">
        <v>52</v>
      </c>
      <c r="K28" s="68">
        <v>52</v>
      </c>
      <c r="L28" s="100">
        <f t="shared" si="0"/>
        <v>100</v>
      </c>
    </row>
    <row r="29" spans="1:12" ht="12.75">
      <c r="A29" s="60" t="s">
        <v>83</v>
      </c>
      <c r="B29" s="60" t="s">
        <v>86</v>
      </c>
      <c r="C29" s="60">
        <v>90</v>
      </c>
      <c r="D29" s="60">
        <v>85</v>
      </c>
      <c r="E29" s="60">
        <v>85</v>
      </c>
      <c r="F29" s="99">
        <f t="shared" si="1"/>
        <v>100</v>
      </c>
      <c r="G29" s="69" t="s">
        <v>214</v>
      </c>
      <c r="H29" s="68" t="s">
        <v>48</v>
      </c>
      <c r="I29" s="68">
        <v>0</v>
      </c>
      <c r="J29" s="68">
        <v>48</v>
      </c>
      <c r="K29" s="68">
        <v>48</v>
      </c>
      <c r="L29" s="100">
        <f t="shared" si="0"/>
        <v>100</v>
      </c>
    </row>
    <row r="30" spans="1:12" ht="12.75">
      <c r="A30" s="60" t="s">
        <v>85</v>
      </c>
      <c r="B30" s="60" t="s">
        <v>88</v>
      </c>
      <c r="C30" s="60">
        <v>120</v>
      </c>
      <c r="D30" s="60">
        <v>116</v>
      </c>
      <c r="E30" s="60">
        <v>116</v>
      </c>
      <c r="F30" s="99">
        <f t="shared" si="1"/>
        <v>100</v>
      </c>
      <c r="G30" s="69" t="s">
        <v>215</v>
      </c>
      <c r="H30" s="68" t="s">
        <v>216</v>
      </c>
      <c r="I30" s="68">
        <v>0</v>
      </c>
      <c r="J30" s="68">
        <v>49</v>
      </c>
      <c r="K30" s="68">
        <v>49</v>
      </c>
      <c r="L30" s="100">
        <f t="shared" si="0"/>
        <v>100</v>
      </c>
    </row>
    <row r="31" spans="1:12" ht="12.75">
      <c r="A31" s="60" t="s">
        <v>87</v>
      </c>
      <c r="B31" s="60" t="s">
        <v>90</v>
      </c>
      <c r="C31" s="60">
        <v>77</v>
      </c>
      <c r="D31" s="60">
        <v>77</v>
      </c>
      <c r="E31" s="60">
        <v>77</v>
      </c>
      <c r="F31" s="99">
        <f t="shared" si="1"/>
        <v>100</v>
      </c>
      <c r="G31" s="69" t="s">
        <v>217</v>
      </c>
      <c r="H31" s="68" t="s">
        <v>54</v>
      </c>
      <c r="I31" s="68">
        <v>0</v>
      </c>
      <c r="J31" s="68">
        <v>48</v>
      </c>
      <c r="K31" s="68">
        <v>48</v>
      </c>
      <c r="L31" s="100">
        <f t="shared" si="0"/>
        <v>100</v>
      </c>
    </row>
    <row r="32" spans="1:12" ht="12.75">
      <c r="A32" s="60" t="s">
        <v>89</v>
      </c>
      <c r="B32" s="60" t="s">
        <v>92</v>
      </c>
      <c r="C32" s="60">
        <v>102</v>
      </c>
      <c r="D32" s="60">
        <v>101</v>
      </c>
      <c r="E32" s="60">
        <v>101</v>
      </c>
      <c r="F32" s="99">
        <f t="shared" si="1"/>
        <v>100</v>
      </c>
      <c r="G32" s="69" t="s">
        <v>218</v>
      </c>
      <c r="H32" s="68" t="s">
        <v>56</v>
      </c>
      <c r="I32" s="68">
        <v>0</v>
      </c>
      <c r="J32" s="68">
        <v>60</v>
      </c>
      <c r="K32" s="68">
        <v>60</v>
      </c>
      <c r="L32" s="100">
        <f t="shared" si="0"/>
        <v>100</v>
      </c>
    </row>
    <row r="33" spans="1:12" ht="12.75">
      <c r="A33" s="60" t="s">
        <v>91</v>
      </c>
      <c r="B33" s="60" t="s">
        <v>94</v>
      </c>
      <c r="C33" s="60">
        <v>34</v>
      </c>
      <c r="D33" s="60">
        <v>33</v>
      </c>
      <c r="E33" s="60">
        <v>33</v>
      </c>
      <c r="F33" s="99">
        <f t="shared" si="1"/>
        <v>100</v>
      </c>
      <c r="G33" s="69" t="s">
        <v>219</v>
      </c>
      <c r="H33" s="68" t="s">
        <v>58</v>
      </c>
      <c r="I33" s="68">
        <v>0</v>
      </c>
      <c r="J33" s="68">
        <v>44</v>
      </c>
      <c r="K33" s="68">
        <v>44</v>
      </c>
      <c r="L33" s="100">
        <f t="shared" si="0"/>
        <v>100</v>
      </c>
    </row>
    <row r="34" spans="1:12" ht="12.75">
      <c r="A34" s="60" t="s">
        <v>93</v>
      </c>
      <c r="B34" s="60" t="s">
        <v>96</v>
      </c>
      <c r="C34" s="60">
        <v>91</v>
      </c>
      <c r="D34" s="60">
        <v>89</v>
      </c>
      <c r="E34" s="60">
        <v>89</v>
      </c>
      <c r="F34" s="99">
        <f t="shared" si="1"/>
        <v>100</v>
      </c>
      <c r="G34" s="69" t="s">
        <v>220</v>
      </c>
      <c r="H34" s="68" t="s">
        <v>61</v>
      </c>
      <c r="I34" s="68">
        <v>0</v>
      </c>
      <c r="J34" s="68">
        <v>42</v>
      </c>
      <c r="K34" s="68">
        <v>42</v>
      </c>
      <c r="L34" s="100">
        <f t="shared" si="0"/>
        <v>100</v>
      </c>
    </row>
    <row r="35" spans="1:12" ht="12.75">
      <c r="A35" s="60" t="s">
        <v>95</v>
      </c>
      <c r="B35" s="60" t="s">
        <v>98</v>
      </c>
      <c r="C35" s="60">
        <v>77</v>
      </c>
      <c r="D35" s="60">
        <v>73</v>
      </c>
      <c r="E35" s="60">
        <v>73</v>
      </c>
      <c r="F35" s="99">
        <f t="shared" si="1"/>
        <v>100</v>
      </c>
      <c r="G35" s="69" t="s">
        <v>221</v>
      </c>
      <c r="H35" s="68" t="s">
        <v>222</v>
      </c>
      <c r="I35" s="68">
        <v>0</v>
      </c>
      <c r="J35" s="68">
        <v>39</v>
      </c>
      <c r="K35" s="68">
        <v>39</v>
      </c>
      <c r="L35" s="100">
        <f t="shared" si="0"/>
        <v>100</v>
      </c>
    </row>
    <row r="36" spans="1:12" ht="12.75">
      <c r="A36" s="60" t="s">
        <v>97</v>
      </c>
      <c r="B36" s="60" t="s">
        <v>82</v>
      </c>
      <c r="C36" s="60">
        <v>119</v>
      </c>
      <c r="D36" s="60">
        <v>212</v>
      </c>
      <c r="E36" s="60">
        <v>211</v>
      </c>
      <c r="F36" s="99">
        <f t="shared" si="1"/>
        <v>99.52830188679245</v>
      </c>
      <c r="G36" s="69" t="s">
        <v>223</v>
      </c>
      <c r="H36" s="68" t="s">
        <v>65</v>
      </c>
      <c r="I36" s="68">
        <v>0</v>
      </c>
      <c r="J36" s="68">
        <v>67</v>
      </c>
      <c r="K36" s="68">
        <v>67</v>
      </c>
      <c r="L36" s="100">
        <f t="shared" si="0"/>
        <v>100</v>
      </c>
    </row>
    <row r="37" spans="1:12" ht="12.75">
      <c r="A37" s="60" t="s">
        <v>99</v>
      </c>
      <c r="B37" s="60" t="s">
        <v>101</v>
      </c>
      <c r="C37" s="60">
        <v>70</v>
      </c>
      <c r="D37" s="60">
        <v>68</v>
      </c>
      <c r="E37" s="60">
        <v>67</v>
      </c>
      <c r="F37" s="99">
        <f t="shared" si="1"/>
        <v>98.52941176470588</v>
      </c>
      <c r="G37" s="69" t="s">
        <v>224</v>
      </c>
      <c r="H37" s="68" t="s">
        <v>67</v>
      </c>
      <c r="I37" s="68">
        <v>0</v>
      </c>
      <c r="J37" s="68">
        <v>65</v>
      </c>
      <c r="K37" s="68">
        <v>65</v>
      </c>
      <c r="L37" s="100">
        <f t="shared" si="0"/>
        <v>100</v>
      </c>
    </row>
    <row r="38" spans="1:12" ht="12.75">
      <c r="A38" s="60" t="s">
        <v>100</v>
      </c>
      <c r="B38" s="60" t="s">
        <v>0</v>
      </c>
      <c r="C38" s="60">
        <v>58</v>
      </c>
      <c r="D38" s="60">
        <v>53</v>
      </c>
      <c r="E38" s="60">
        <v>51</v>
      </c>
      <c r="F38" s="99">
        <f t="shared" si="1"/>
        <v>96.22641509433963</v>
      </c>
      <c r="G38" s="69" t="s">
        <v>225</v>
      </c>
      <c r="H38" s="68" t="s">
        <v>69</v>
      </c>
      <c r="I38" s="68">
        <v>0</v>
      </c>
      <c r="J38" s="68">
        <v>28</v>
      </c>
      <c r="K38" s="68">
        <v>28</v>
      </c>
      <c r="L38" s="100">
        <f t="shared" si="0"/>
        <v>100</v>
      </c>
    </row>
    <row r="39" spans="1:12" ht="12.75">
      <c r="A39" s="60" t="s">
        <v>102</v>
      </c>
      <c r="B39" s="60" t="s">
        <v>105</v>
      </c>
      <c r="C39" s="60">
        <v>41</v>
      </c>
      <c r="D39" s="60">
        <v>0</v>
      </c>
      <c r="E39" s="60">
        <v>0</v>
      </c>
      <c r="F39" s="99">
        <v>0</v>
      </c>
      <c r="G39" s="69" t="s">
        <v>226</v>
      </c>
      <c r="H39" s="68" t="s">
        <v>71</v>
      </c>
      <c r="I39" s="68">
        <v>0</v>
      </c>
      <c r="J39" s="68">
        <v>43</v>
      </c>
      <c r="K39" s="68">
        <v>43</v>
      </c>
      <c r="L39" s="100">
        <f t="shared" si="0"/>
        <v>100</v>
      </c>
    </row>
    <row r="40" spans="1:12" ht="12.75">
      <c r="A40" s="60" t="s">
        <v>103</v>
      </c>
      <c r="B40" s="60" t="s">
        <v>11</v>
      </c>
      <c r="C40" s="60">
        <v>209</v>
      </c>
      <c r="D40" s="60">
        <v>201</v>
      </c>
      <c r="E40" s="60">
        <v>201</v>
      </c>
      <c r="F40" s="99">
        <f t="shared" si="1"/>
        <v>100</v>
      </c>
      <c r="G40" s="69" t="s">
        <v>227</v>
      </c>
      <c r="H40" s="68" t="s">
        <v>228</v>
      </c>
      <c r="I40" s="68">
        <v>0</v>
      </c>
      <c r="J40" s="68">
        <v>36</v>
      </c>
      <c r="K40" s="68">
        <v>36</v>
      </c>
      <c r="L40" s="100">
        <f t="shared" si="0"/>
        <v>100</v>
      </c>
    </row>
    <row r="41" spans="1:12" ht="12.75">
      <c r="A41" s="60" t="s">
        <v>104</v>
      </c>
      <c r="B41" s="60" t="s">
        <v>108</v>
      </c>
      <c r="C41" s="60">
        <v>43</v>
      </c>
      <c r="D41" s="60">
        <v>43</v>
      </c>
      <c r="E41" s="60">
        <v>43</v>
      </c>
      <c r="F41" s="99">
        <f t="shared" si="1"/>
        <v>100</v>
      </c>
      <c r="G41" s="69" t="s">
        <v>229</v>
      </c>
      <c r="H41" s="68" t="s">
        <v>230</v>
      </c>
      <c r="I41" s="68">
        <v>86</v>
      </c>
      <c r="J41" s="68">
        <v>96</v>
      </c>
      <c r="K41" s="68">
        <v>96</v>
      </c>
      <c r="L41" s="100">
        <f t="shared" si="0"/>
        <v>100</v>
      </c>
    </row>
    <row r="42" spans="1:12" s="85" customFormat="1" ht="12.75">
      <c r="A42" s="60" t="s">
        <v>106</v>
      </c>
      <c r="B42" s="60" t="s">
        <v>110</v>
      </c>
      <c r="C42" s="60">
        <v>45</v>
      </c>
      <c r="D42" s="60">
        <v>45</v>
      </c>
      <c r="E42" s="60">
        <v>45</v>
      </c>
      <c r="F42" s="99">
        <f t="shared" si="1"/>
        <v>100</v>
      </c>
      <c r="G42" s="103" t="s">
        <v>33</v>
      </c>
      <c r="H42" s="103" t="s">
        <v>231</v>
      </c>
      <c r="I42" s="103">
        <f>SUM(I13:I41)</f>
        <v>444</v>
      </c>
      <c r="J42" s="103">
        <f>SUM(J13:J41)</f>
        <v>1129</v>
      </c>
      <c r="K42" s="103">
        <f>SUM(K13:K41)</f>
        <v>1129</v>
      </c>
      <c r="L42" s="104">
        <f t="shared" si="0"/>
        <v>100</v>
      </c>
    </row>
    <row r="43" spans="1:12" ht="12.75">
      <c r="A43" s="60" t="s">
        <v>107</v>
      </c>
      <c r="B43" s="60" t="s">
        <v>111</v>
      </c>
      <c r="C43" s="60">
        <v>78</v>
      </c>
      <c r="D43" s="60">
        <v>83</v>
      </c>
      <c r="E43" s="60">
        <v>78</v>
      </c>
      <c r="F43" s="99">
        <f t="shared" si="1"/>
        <v>93.97590361445783</v>
      </c>
      <c r="G43" s="70"/>
      <c r="H43" s="70"/>
      <c r="I43" s="70"/>
      <c r="J43" s="70"/>
      <c r="K43" s="70"/>
      <c r="L43" s="70"/>
    </row>
    <row r="44" spans="1:12" ht="12.75">
      <c r="A44" s="106" t="s">
        <v>36</v>
      </c>
      <c r="B44" s="107" t="s">
        <v>112</v>
      </c>
      <c r="C44" s="108">
        <f>SUM(C6:C43)</f>
        <v>2932</v>
      </c>
      <c r="D44" s="108">
        <f>SUM(D6:D43)</f>
        <v>2752</v>
      </c>
      <c r="E44" s="108">
        <f>SUM(E6:E43)</f>
        <v>2740</v>
      </c>
      <c r="F44" s="109">
        <f t="shared" si="1"/>
        <v>99.56395348837209</v>
      </c>
      <c r="G44" s="70"/>
      <c r="H44" s="70"/>
      <c r="I44" s="70"/>
      <c r="J44" s="70"/>
      <c r="K44" s="70"/>
      <c r="L44" s="70"/>
    </row>
    <row r="45" spans="1:12" ht="12.75">
      <c r="A45" s="70"/>
      <c r="B45" s="70"/>
      <c r="C45" s="70"/>
      <c r="D45" s="70"/>
      <c r="E45" s="70"/>
      <c r="F45" s="70"/>
      <c r="G45" s="71" t="s">
        <v>137</v>
      </c>
      <c r="H45" s="62" t="s">
        <v>232</v>
      </c>
      <c r="I45" s="63">
        <v>12</v>
      </c>
      <c r="J45" s="63">
        <v>12</v>
      </c>
      <c r="K45" s="63">
        <v>12</v>
      </c>
      <c r="L45" s="110">
        <f>K45/J45*100</f>
        <v>100</v>
      </c>
    </row>
    <row r="46" spans="1:12" ht="12.75">
      <c r="A46" s="72"/>
      <c r="B46" s="72" t="s">
        <v>12</v>
      </c>
      <c r="C46" s="72">
        <v>54</v>
      </c>
      <c r="D46" s="72">
        <v>54</v>
      </c>
      <c r="E46" s="72">
        <v>54</v>
      </c>
      <c r="F46" s="111">
        <f aca="true" t="shared" si="2" ref="F46:F54">E46/D46*100</f>
        <v>100</v>
      </c>
      <c r="G46" s="64" t="s">
        <v>138</v>
      </c>
      <c r="H46" s="65" t="s">
        <v>114</v>
      </c>
      <c r="I46" s="68">
        <v>31</v>
      </c>
      <c r="J46" s="68">
        <v>31</v>
      </c>
      <c r="K46" s="68">
        <v>31</v>
      </c>
      <c r="L46" s="100">
        <f>K46/J46*100</f>
        <v>100</v>
      </c>
    </row>
    <row r="47" spans="1:12" s="85" customFormat="1" ht="12.75">
      <c r="A47" s="73"/>
      <c r="B47" s="74" t="s">
        <v>118</v>
      </c>
      <c r="C47" s="74">
        <v>6</v>
      </c>
      <c r="D47" s="74">
        <v>6</v>
      </c>
      <c r="E47" s="74">
        <v>6</v>
      </c>
      <c r="F47" s="109">
        <f t="shared" si="2"/>
        <v>100</v>
      </c>
      <c r="G47" s="102" t="s">
        <v>104</v>
      </c>
      <c r="H47" s="102" t="s">
        <v>115</v>
      </c>
      <c r="I47" s="103">
        <f>SUM(I45:I46)</f>
        <v>43</v>
      </c>
      <c r="J47" s="103">
        <f>SUM(J45:J46)</f>
        <v>43</v>
      </c>
      <c r="K47" s="103">
        <f>SUM(K45:K46)</f>
        <v>43</v>
      </c>
      <c r="L47" s="104">
        <f>K47/J47*100</f>
        <v>100</v>
      </c>
    </row>
    <row r="48" spans="1:12" ht="12.75">
      <c r="A48" s="75"/>
      <c r="B48" s="75" t="s">
        <v>13</v>
      </c>
      <c r="C48" s="75">
        <v>259</v>
      </c>
      <c r="D48" s="75">
        <v>258</v>
      </c>
      <c r="E48" s="75">
        <v>246</v>
      </c>
      <c r="F48" s="99">
        <f t="shared" si="2"/>
        <v>95.34883720930233</v>
      </c>
      <c r="G48" s="70"/>
      <c r="H48" s="70"/>
      <c r="I48" s="70"/>
      <c r="J48" s="70"/>
      <c r="K48" s="70"/>
      <c r="L48" s="70"/>
    </row>
    <row r="49" spans="1:6" ht="12.75">
      <c r="A49" s="60"/>
      <c r="B49" s="60" t="s">
        <v>14</v>
      </c>
      <c r="C49" s="60">
        <v>62</v>
      </c>
      <c r="D49" s="60">
        <v>61</v>
      </c>
      <c r="E49" s="60">
        <v>57</v>
      </c>
      <c r="F49" s="99">
        <f t="shared" si="2"/>
        <v>93.44262295081968</v>
      </c>
    </row>
    <row r="50" spans="1:12" ht="12.75">
      <c r="A50" s="60"/>
      <c r="B50" s="60" t="s">
        <v>15</v>
      </c>
      <c r="C50" s="60">
        <v>1</v>
      </c>
      <c r="D50" s="60">
        <v>1</v>
      </c>
      <c r="E50" s="60">
        <v>1</v>
      </c>
      <c r="F50" s="99">
        <f t="shared" si="2"/>
        <v>100</v>
      </c>
      <c r="G50" s="76" t="s">
        <v>139</v>
      </c>
      <c r="H50" s="77" t="s">
        <v>109</v>
      </c>
      <c r="I50" s="63">
        <v>10</v>
      </c>
      <c r="J50" s="63">
        <v>10</v>
      </c>
      <c r="K50" s="63">
        <v>10</v>
      </c>
      <c r="L50" s="110">
        <f>K50/J50*100</f>
        <v>100</v>
      </c>
    </row>
    <row r="51" spans="1:12" ht="12.75">
      <c r="A51" s="60"/>
      <c r="B51" s="60" t="s">
        <v>16</v>
      </c>
      <c r="C51" s="60">
        <v>3</v>
      </c>
      <c r="D51" s="60">
        <v>3</v>
      </c>
      <c r="E51" s="60">
        <v>3</v>
      </c>
      <c r="F51" s="99">
        <f t="shared" si="2"/>
        <v>100</v>
      </c>
      <c r="G51" s="78" t="s">
        <v>140</v>
      </c>
      <c r="H51" s="79" t="s">
        <v>7</v>
      </c>
      <c r="I51" s="68">
        <v>35</v>
      </c>
      <c r="J51" s="68">
        <v>35</v>
      </c>
      <c r="K51" s="68">
        <v>35</v>
      </c>
      <c r="L51" s="100">
        <f>K51/J51*100</f>
        <v>100</v>
      </c>
    </row>
    <row r="52" spans="1:12" s="85" customFormat="1" ht="12.75">
      <c r="A52" s="60"/>
      <c r="B52" s="60" t="s">
        <v>203</v>
      </c>
      <c r="C52" s="60">
        <v>1</v>
      </c>
      <c r="D52" s="60">
        <v>1</v>
      </c>
      <c r="E52" s="60">
        <v>1</v>
      </c>
      <c r="F52" s="99">
        <f t="shared" si="2"/>
        <v>100</v>
      </c>
      <c r="G52" s="112" t="s">
        <v>106</v>
      </c>
      <c r="H52" s="113" t="s">
        <v>8</v>
      </c>
      <c r="I52" s="103">
        <f>SUM(I50:I51)</f>
        <v>45</v>
      </c>
      <c r="J52" s="103">
        <f>SUM(J50:J51)</f>
        <v>45</v>
      </c>
      <c r="K52" s="103">
        <f>SUM(K50:K51)</f>
        <v>45</v>
      </c>
      <c r="L52" s="104">
        <f>K52/J52*100</f>
        <v>100</v>
      </c>
    </row>
    <row r="53" spans="1:6" ht="12.75">
      <c r="A53" s="80"/>
      <c r="B53" s="80" t="s">
        <v>119</v>
      </c>
      <c r="C53" s="80">
        <f>SUM(C47:C52)</f>
        <v>332</v>
      </c>
      <c r="D53" s="80">
        <f>SUM(D47:D52)</f>
        <v>330</v>
      </c>
      <c r="E53" s="80">
        <f>SUM(E47:E52)</f>
        <v>314</v>
      </c>
      <c r="F53" s="109">
        <f t="shared" si="2"/>
        <v>95.15151515151516</v>
      </c>
    </row>
    <row r="54" spans="1:6" ht="12.75">
      <c r="A54" s="81" t="s">
        <v>36</v>
      </c>
      <c r="B54" s="81" t="s">
        <v>113</v>
      </c>
      <c r="C54" s="80">
        <f>(C44+C53)</f>
        <v>3264</v>
      </c>
      <c r="D54" s="80">
        <f>(D44+D53)</f>
        <v>3082</v>
      </c>
      <c r="E54" s="80">
        <f>(E44+E53)</f>
        <v>3054</v>
      </c>
      <c r="F54" s="109">
        <f t="shared" si="2"/>
        <v>99.0914990266061</v>
      </c>
    </row>
    <row r="58" ht="12.75">
      <c r="G58" s="70"/>
    </row>
  </sheetData>
  <sheetProtection/>
  <mergeCells count="4">
    <mergeCell ref="C1:F1"/>
    <mergeCell ref="C2:F2"/>
    <mergeCell ref="I1:L1"/>
    <mergeCell ref="I2:L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geOrder="overThenDown" paperSize="9" r:id="rId1"/>
  <headerFooter alignWithMargins="0">
    <oddHeader>&amp;C&amp;"Times New Roman CE,Normál"&amp;P/&amp;N
Engedélyezett létszám keret&amp;R&amp;"Times New Roman,Normál"3/b.sz. táblázat
fő</oddHeader>
    <oddFooter>&amp;L&amp;"Times New Roman CE,Normál"&amp;8&amp;D/&amp;T/Tóthné&amp;C&amp;"Times New Roman,Normál"&amp;8&amp;Z&amp;F/Tóthné</oddFooter>
  </headerFooter>
  <colBreaks count="1" manualBreakCount="1">
    <brk id="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Ötvös László Sándor</cp:lastModifiedBy>
  <cp:lastPrinted>2007-11-21T07:26:52Z</cp:lastPrinted>
  <dcterms:created xsi:type="dcterms:W3CDTF">2000-07-12T09:08:54Z</dcterms:created>
  <dcterms:modified xsi:type="dcterms:W3CDTF">2007-11-22T18:39:58Z</dcterms:modified>
  <cp:category/>
  <cp:version/>
  <cp:contentType/>
  <cp:contentStatus/>
</cp:coreProperties>
</file>