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8 VF Rm3" sheetId="1" r:id="rId1"/>
  </sheets>
  <definedNames>
    <definedName name="_xlnm.Print_Titles" localSheetId="0">'8 VF Rm3'!$1:$2</definedName>
    <definedName name="_xlnm.Print_Area" localSheetId="0">'8 VF Rm3'!$A$1:$F$32</definedName>
  </definedNames>
  <calcPr fullCalcOnLoad="1"/>
</workbook>
</file>

<file path=xl/sharedStrings.xml><?xml version="1.0" encoding="utf-8"?>
<sst xmlns="http://schemas.openxmlformats.org/spreadsheetml/2006/main" count="53" uniqueCount="45">
  <si>
    <t>Kvár I. szennyvíztelep átemelő szivattyú cseréje</t>
  </si>
  <si>
    <t>Víziközmű aknafredlapok szintre emelése</t>
  </si>
  <si>
    <t xml:space="preserve"> I/1. Új induló feladatok az üzemeltető kivitelezésében összesen:</t>
  </si>
  <si>
    <t>Füredi u.  10-0-0 szennyvízcsatorna szakasz felújítása</t>
  </si>
  <si>
    <t>VI.vízmű 11, 12, K-8, K-8/A kutak légkábel pótlás</t>
  </si>
  <si>
    <t>Szennyvíz szivattyú felújítás  I.</t>
  </si>
  <si>
    <t>II.sz.Szennyvíztelep tetőszigetelése</t>
  </si>
  <si>
    <t>Ívóvízkutakhoz  búvár-szivattyú felújítása  I.ütem</t>
  </si>
  <si>
    <t>Dózsa Gy.u.  400 m NA 80 öv.kiváltása</t>
  </si>
  <si>
    <t xml:space="preserve"> </t>
  </si>
  <si>
    <t>Áthúzódó kiadások</t>
  </si>
  <si>
    <t>Áthúzódó kiadások összesen</t>
  </si>
  <si>
    <t>x</t>
  </si>
  <si>
    <t>Tartalékkeret</t>
  </si>
  <si>
    <t>Összesen:</t>
  </si>
  <si>
    <t>Következő évi kútrekonstrukciók tervezési munkái</t>
  </si>
  <si>
    <t xml:space="preserve"> I/1. Új induló feladatok az üzemeltető kivitelezésében tételes elszámolás alapján keretösszeg :</t>
  </si>
  <si>
    <t>2 db</t>
  </si>
  <si>
    <t>10 db</t>
  </si>
  <si>
    <t xml:space="preserve"> I/2. Új induló versenyeztetett feladatok idegen kivitelezésben keretösszeg</t>
  </si>
  <si>
    <t>Csordahegyi víztároló tetőszigetelése</t>
  </si>
  <si>
    <t>Ady E. u-i sz.vízcsat. rekonstrukció tervezési munkái</t>
  </si>
  <si>
    <t>131 m NA 250</t>
  </si>
  <si>
    <t xml:space="preserve"> I/2. Új induló versenyeztetett feladatok idegen kivitelezésben összesen</t>
  </si>
  <si>
    <t>Megnevezés</t>
  </si>
  <si>
    <t>Megjegyzés</t>
  </si>
  <si>
    <t>Pótigény ill.átcsop.</t>
  </si>
  <si>
    <t xml:space="preserve">   Mód. új előirányzat</t>
  </si>
  <si>
    <t>Eltérés                 ( +  - )</t>
  </si>
  <si>
    <t xml:space="preserve">garanciális visszatartás            </t>
  </si>
  <si>
    <t>9 db</t>
  </si>
  <si>
    <t>2007 évi módosított előirányzat</t>
  </si>
  <si>
    <t>Pécsi u. 12fm NA 100 öv.vezeték csere (50% saját erő)</t>
  </si>
  <si>
    <t>Pótigények</t>
  </si>
  <si>
    <t>Pótigények összesen:</t>
  </si>
  <si>
    <t>Szennyvíz szivattyú felújítás  II.   hálózati átemelőkhöz)</t>
  </si>
  <si>
    <t xml:space="preserve"> Mindösszesen:</t>
  </si>
  <si>
    <r>
      <t>garanciális visszatartás     800 m</t>
    </r>
    <r>
      <rPr>
        <vertAlign val="superscript"/>
        <sz val="10"/>
        <color indexed="8"/>
        <rFont val="Times New Roman"/>
        <family val="1"/>
      </rPr>
      <t>2</t>
    </r>
  </si>
  <si>
    <t>Berzsenyi u - József A u tolózárakna és szerelvényei kivált.</t>
  </si>
  <si>
    <t>Tartalékkeret terhére</t>
  </si>
  <si>
    <t>Víztermelő IV/17, VI/5, jelü kutak melléfúrásos felújítása</t>
  </si>
  <si>
    <t>Bereczk S.u.Vásártéri út és Malomárok közötti szakasz vízvezeték kiépítése</t>
  </si>
  <si>
    <t>Fő u.NA 300-as szerelvénycsere Dózsa Gy.u.vízvez.rek.kapcs.</t>
  </si>
  <si>
    <t>Víztermelő kutak melléfúrásos felújítása keretkieg.pótigény</t>
  </si>
  <si>
    <t>Nyugativánfa u.szennyvízátemelő felújítása (hatósági előírás)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</si>
</sst>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19">
    <font>
      <sz val="10"/>
      <name val="Arial CE"/>
      <family val="0"/>
    </font>
    <font>
      <sz val="10"/>
      <color indexed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right"/>
    </xf>
    <xf numFmtId="3" fontId="7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9" fillId="0" borderId="7" xfId="0" applyFont="1" applyBorder="1" applyAlignment="1">
      <alignment horizontal="left" wrapText="1"/>
    </xf>
    <xf numFmtId="3" fontId="9" fillId="0" borderId="9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3" fillId="0" borderId="0" xfId="0" applyFont="1" applyAlignment="1">
      <alignment wrapText="1"/>
    </xf>
    <xf numFmtId="49" fontId="1" fillId="0" borderId="4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49" fontId="9" fillId="0" borderId="1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right" wrapText="1"/>
    </xf>
    <xf numFmtId="49" fontId="9" fillId="0" borderId="2" xfId="0" applyNumberFormat="1" applyFont="1" applyBorder="1" applyAlignment="1">
      <alignment horizontal="right" wrapText="1"/>
    </xf>
    <xf numFmtId="168" fontId="1" fillId="0" borderId="3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12" fillId="0" borderId="7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0" fontId="12" fillId="0" borderId="0" xfId="0" applyFont="1" applyAlignment="1">
      <alignment/>
    </xf>
    <xf numFmtId="3" fontId="16" fillId="0" borderId="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 horizontal="right" wrapText="1"/>
    </xf>
    <xf numFmtId="49" fontId="15" fillId="0" borderId="4" xfId="0" applyNumberFormat="1" applyFont="1" applyBorder="1" applyAlignment="1">
      <alignment horizontal="left" wrapText="1"/>
    </xf>
    <xf numFmtId="3" fontId="17" fillId="0" borderId="7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/>
    </xf>
    <xf numFmtId="49" fontId="17" fillId="0" borderId="4" xfId="0" applyNumberFormat="1" applyFont="1" applyBorder="1" applyAlignment="1">
      <alignment horizontal="left" wrapText="1"/>
    </xf>
    <xf numFmtId="3" fontId="18" fillId="0" borderId="7" xfId="0" applyNumberFormat="1" applyFont="1" applyBorder="1" applyAlignment="1">
      <alignment/>
    </xf>
    <xf numFmtId="0" fontId="18" fillId="0" borderId="10" xfId="0" applyFont="1" applyBorder="1" applyAlignment="1">
      <alignment horizontal="left"/>
    </xf>
    <xf numFmtId="3" fontId="18" fillId="0" borderId="7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0" fontId="18" fillId="0" borderId="0" xfId="0" applyFont="1" applyAlignment="1">
      <alignment horizontal="center" wrapText="1"/>
    </xf>
    <xf numFmtId="49" fontId="17" fillId="0" borderId="1" xfId="0" applyNumberFormat="1" applyFont="1" applyBorder="1" applyAlignment="1">
      <alignment/>
    </xf>
    <xf numFmtId="0" fontId="18" fillId="0" borderId="0" xfId="0" applyFont="1" applyAlignment="1">
      <alignment wrapText="1"/>
    </xf>
    <xf numFmtId="0" fontId="12" fillId="0" borderId="1" xfId="0" applyFont="1" applyFill="1" applyBorder="1" applyAlignment="1">
      <alignment/>
    </xf>
    <xf numFmtId="3" fontId="13" fillId="0" borderId="5" xfId="0" applyNumberFormat="1" applyFont="1" applyFill="1" applyBorder="1" applyAlignment="1">
      <alignment wrapText="1"/>
    </xf>
    <xf numFmtId="3" fontId="12" fillId="0" borderId="7" xfId="0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center" wrapText="1"/>
    </xf>
    <xf numFmtId="3" fontId="12" fillId="0" borderId="7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center" wrapText="1"/>
    </xf>
    <xf numFmtId="3" fontId="13" fillId="0" borderId="13" xfId="0" applyNumberFormat="1" applyFont="1" applyFill="1" applyBorder="1" applyAlignment="1">
      <alignment horizontal="right"/>
    </xf>
    <xf numFmtId="3" fontId="13" fillId="0" borderId="14" xfId="19" applyNumberFormat="1" applyFont="1" applyFill="1" applyBorder="1" applyAlignment="1">
      <alignment horizontal="right" wrapText="1"/>
      <protection/>
    </xf>
    <xf numFmtId="3" fontId="13" fillId="0" borderId="15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ályázatok 200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2"/>
  <sheetViews>
    <sheetView tabSelected="1" workbookViewId="0" topLeftCell="A28">
      <selection activeCell="A35" sqref="A35"/>
    </sheetView>
  </sheetViews>
  <sheetFormatPr defaultColWidth="9.00390625" defaultRowHeight="12.75"/>
  <cols>
    <col min="1" max="1" width="57.00390625" style="2" customWidth="1"/>
    <col min="2" max="5" width="13.875" style="4" customWidth="1"/>
    <col min="6" max="6" width="31.75390625" style="2" customWidth="1"/>
    <col min="7" max="16384" width="9.125" style="2" customWidth="1"/>
  </cols>
  <sheetData>
    <row r="1" spans="1:6" s="3" customFormat="1" ht="23.25" customHeight="1">
      <c r="A1" s="71" t="s">
        <v>24</v>
      </c>
      <c r="B1" s="69" t="s">
        <v>31</v>
      </c>
      <c r="C1" s="69" t="s">
        <v>26</v>
      </c>
      <c r="D1" s="69" t="s">
        <v>27</v>
      </c>
      <c r="E1" s="69" t="s">
        <v>28</v>
      </c>
      <c r="F1" s="73" t="s">
        <v>25</v>
      </c>
    </row>
    <row r="2" spans="1:6" s="3" customFormat="1" ht="15" customHeight="1">
      <c r="A2" s="72"/>
      <c r="B2" s="70"/>
      <c r="C2" s="70"/>
      <c r="D2" s="70"/>
      <c r="E2" s="70"/>
      <c r="F2" s="74"/>
    </row>
    <row r="3" spans="1:6" ht="17.25" customHeight="1">
      <c r="A3" s="11" t="s">
        <v>10</v>
      </c>
      <c r="B3" s="30"/>
      <c r="C3" s="30"/>
      <c r="D3" s="30"/>
      <c r="E3" s="30"/>
      <c r="F3" s="12"/>
    </row>
    <row r="4" spans="1:6" s="1" customFormat="1" ht="15" customHeight="1">
      <c r="A4" s="8" t="s">
        <v>20</v>
      </c>
      <c r="B4" s="26">
        <v>438</v>
      </c>
      <c r="C4" s="26">
        <v>0</v>
      </c>
      <c r="D4" s="26">
        <f>+B4+C4</f>
        <v>438</v>
      </c>
      <c r="E4" s="26">
        <f>+D4-B4</f>
        <v>0</v>
      </c>
      <c r="F4" s="35" t="s">
        <v>37</v>
      </c>
    </row>
    <row r="5" spans="1:6" s="1" customFormat="1" ht="14.25" customHeight="1">
      <c r="A5" s="8" t="s">
        <v>21</v>
      </c>
      <c r="B5" s="26">
        <v>696</v>
      </c>
      <c r="C5" s="26">
        <v>0</v>
      </c>
      <c r="D5" s="26">
        <f>+B5+C5</f>
        <v>696</v>
      </c>
      <c r="E5" s="26">
        <f>+D5-B5</f>
        <v>0</v>
      </c>
      <c r="F5" s="14" t="s">
        <v>22</v>
      </c>
    </row>
    <row r="6" spans="1:6" s="1" customFormat="1" ht="15.75" customHeight="1">
      <c r="A6" s="8" t="s">
        <v>15</v>
      </c>
      <c r="B6" s="26">
        <v>792</v>
      </c>
      <c r="C6" s="26">
        <v>0</v>
      </c>
      <c r="D6" s="26">
        <f>+B6+C6</f>
        <v>792</v>
      </c>
      <c r="E6" s="26">
        <f>+D6-B6</f>
        <v>0</v>
      </c>
      <c r="F6" s="15"/>
    </row>
    <row r="7" spans="1:6" s="1" customFormat="1" ht="15" customHeight="1">
      <c r="A7" s="7" t="s">
        <v>0</v>
      </c>
      <c r="B7" s="26">
        <v>4162</v>
      </c>
      <c r="C7" s="26">
        <v>0</v>
      </c>
      <c r="D7" s="26">
        <f>+B7+C7</f>
        <v>4162</v>
      </c>
      <c r="E7" s="26">
        <f>+D7-B7</f>
        <v>0</v>
      </c>
      <c r="F7" s="13"/>
    </row>
    <row r="8" spans="1:6" s="1" customFormat="1" ht="18" customHeight="1">
      <c r="A8" s="7" t="s">
        <v>1</v>
      </c>
      <c r="B8" s="26">
        <v>180</v>
      </c>
      <c r="C8" s="26">
        <v>0</v>
      </c>
      <c r="D8" s="26">
        <f>+B8+C8</f>
        <v>180</v>
      </c>
      <c r="E8" s="26">
        <f>+D8-B8</f>
        <v>0</v>
      </c>
      <c r="F8" s="34" t="s">
        <v>29</v>
      </c>
    </row>
    <row r="9" spans="1:6" s="1" customFormat="1" ht="19.5" customHeight="1">
      <c r="A9" s="36" t="s">
        <v>11</v>
      </c>
      <c r="B9" s="29">
        <f>SUM(B4:B8)</f>
        <v>6268</v>
      </c>
      <c r="C9" s="29">
        <f>SUM(C4:C8)</f>
        <v>0</v>
      </c>
      <c r="D9" s="29">
        <f>SUM(D4:D8)</f>
        <v>6268</v>
      </c>
      <c r="E9" s="29">
        <f>SUM(E4:E8)</f>
        <v>0</v>
      </c>
      <c r="F9" s="16"/>
    </row>
    <row r="10" spans="1:6" s="1" customFormat="1" ht="33.75" customHeight="1">
      <c r="A10" s="37" t="s">
        <v>16</v>
      </c>
      <c r="B10" s="22">
        <f>7000-7000</f>
        <v>0</v>
      </c>
      <c r="C10" s="28">
        <v>0</v>
      </c>
      <c r="D10" s="28">
        <f aca="true" t="shared" si="0" ref="D10:D18">+B10+C10</f>
        <v>0</v>
      </c>
      <c r="E10" s="28">
        <f aca="true" t="shared" si="1" ref="E10:E18">+D10-B10</f>
        <v>0</v>
      </c>
      <c r="F10" s="38" t="s">
        <v>9</v>
      </c>
    </row>
    <row r="11" spans="1:6" s="1" customFormat="1" ht="15.75" customHeight="1">
      <c r="A11" s="7" t="s">
        <v>3</v>
      </c>
      <c r="B11" s="24">
        <v>1067</v>
      </c>
      <c r="C11" s="28">
        <v>0</v>
      </c>
      <c r="D11" s="28">
        <f t="shared" si="0"/>
        <v>1067</v>
      </c>
      <c r="E11" s="28">
        <f t="shared" si="1"/>
        <v>0</v>
      </c>
      <c r="F11" s="34"/>
    </row>
    <row r="12" spans="1:6" s="1" customFormat="1" ht="15.75" customHeight="1">
      <c r="A12" s="7" t="s">
        <v>4</v>
      </c>
      <c r="B12" s="24">
        <v>1899</v>
      </c>
      <c r="C12" s="28">
        <v>0</v>
      </c>
      <c r="D12" s="28">
        <f t="shared" si="0"/>
        <v>1899</v>
      </c>
      <c r="E12" s="28">
        <f t="shared" si="1"/>
        <v>0</v>
      </c>
      <c r="F12" s="34"/>
    </row>
    <row r="13" spans="1:6" s="1" customFormat="1" ht="15.75" customHeight="1">
      <c r="A13" s="7" t="s">
        <v>5</v>
      </c>
      <c r="B13" s="24">
        <v>3661</v>
      </c>
      <c r="C13" s="28">
        <v>0</v>
      </c>
      <c r="D13" s="28">
        <f t="shared" si="0"/>
        <v>3661</v>
      </c>
      <c r="E13" s="28">
        <f t="shared" si="1"/>
        <v>0</v>
      </c>
      <c r="F13" s="34" t="s">
        <v>30</v>
      </c>
    </row>
    <row r="14" spans="1:6" s="1" customFormat="1" ht="15.75" customHeight="1">
      <c r="A14" s="7" t="s">
        <v>7</v>
      </c>
      <c r="B14" s="24">
        <v>2000</v>
      </c>
      <c r="C14" s="28">
        <v>0</v>
      </c>
      <c r="D14" s="28">
        <f t="shared" si="0"/>
        <v>2000</v>
      </c>
      <c r="E14" s="28">
        <f t="shared" si="1"/>
        <v>0</v>
      </c>
      <c r="F14" s="34" t="s">
        <v>17</v>
      </c>
    </row>
    <row r="15" spans="1:6" s="1" customFormat="1" ht="15.75" customHeight="1">
      <c r="A15" s="7" t="s">
        <v>35</v>
      </c>
      <c r="B15" s="24">
        <v>5000</v>
      </c>
      <c r="C15" s="28">
        <v>0</v>
      </c>
      <c r="D15" s="28">
        <f t="shared" si="0"/>
        <v>5000</v>
      </c>
      <c r="E15" s="28">
        <f t="shared" si="1"/>
        <v>0</v>
      </c>
      <c r="F15" s="34" t="s">
        <v>18</v>
      </c>
    </row>
    <row r="16" spans="1:6" s="33" customFormat="1" ht="15.75" customHeight="1">
      <c r="A16" s="7" t="s">
        <v>32</v>
      </c>
      <c r="B16" s="24">
        <v>454</v>
      </c>
      <c r="C16" s="28">
        <v>0</v>
      </c>
      <c r="D16" s="28">
        <f>+B16+C16</f>
        <v>454</v>
      </c>
      <c r="E16" s="28">
        <f>+D16-B16</f>
        <v>0</v>
      </c>
      <c r="F16" s="34"/>
    </row>
    <row r="17" spans="1:6" s="58" customFormat="1" ht="15.75" customHeight="1">
      <c r="A17" s="57" t="s">
        <v>38</v>
      </c>
      <c r="B17" s="49">
        <v>0</v>
      </c>
      <c r="C17" s="50">
        <v>848</v>
      </c>
      <c r="D17" s="50">
        <f>+B17+C17</f>
        <v>848</v>
      </c>
      <c r="E17" s="50">
        <f>+D17-B17</f>
        <v>848</v>
      </c>
      <c r="F17" s="51" t="s">
        <v>39</v>
      </c>
    </row>
    <row r="18" spans="1:6" s="58" customFormat="1" ht="15.75" customHeight="1">
      <c r="A18" s="57" t="s">
        <v>42</v>
      </c>
      <c r="B18" s="49">
        <v>0</v>
      </c>
      <c r="C18" s="50">
        <v>1500</v>
      </c>
      <c r="D18" s="50">
        <f t="shared" si="0"/>
        <v>1500</v>
      </c>
      <c r="E18" s="50">
        <f t="shared" si="1"/>
        <v>1500</v>
      </c>
      <c r="F18" s="51" t="s">
        <v>39</v>
      </c>
    </row>
    <row r="19" spans="1:6" s="1" customFormat="1" ht="26.25" customHeight="1">
      <c r="A19" s="39" t="s">
        <v>2</v>
      </c>
      <c r="B19" s="29">
        <f>SUM(B10:B18)</f>
        <v>14081</v>
      </c>
      <c r="C19" s="29">
        <f>SUM(C10:C18)</f>
        <v>2348</v>
      </c>
      <c r="D19" s="29">
        <f>SUM(D10:D18)</f>
        <v>16429</v>
      </c>
      <c r="E19" s="29">
        <f>SUM(E10:E18)</f>
        <v>2348</v>
      </c>
      <c r="F19" s="40"/>
    </row>
    <row r="20" spans="1:6" s="1" customFormat="1" ht="32.25" customHeight="1">
      <c r="A20" s="17" t="s">
        <v>19</v>
      </c>
      <c r="B20" s="31">
        <v>73000</v>
      </c>
      <c r="C20" s="26">
        <f>-C21-C23-C24</f>
        <v>-15248</v>
      </c>
      <c r="D20" s="26">
        <f>+B20+C20</f>
        <v>57752</v>
      </c>
      <c r="E20" s="26">
        <f>+D20-B20</f>
        <v>-15248</v>
      </c>
      <c r="F20" s="18" t="s">
        <v>9</v>
      </c>
    </row>
    <row r="21" spans="1:6" s="1" customFormat="1" ht="16.5" customHeight="1">
      <c r="A21" s="41" t="s">
        <v>6</v>
      </c>
      <c r="B21" s="27" t="s">
        <v>12</v>
      </c>
      <c r="C21" s="47">
        <v>2480</v>
      </c>
      <c r="D21" s="44">
        <f>+C21</f>
        <v>2480</v>
      </c>
      <c r="E21" s="44">
        <f>+C21</f>
        <v>2480</v>
      </c>
      <c r="F21" s="15"/>
    </row>
    <row r="22" spans="1:6" s="1" customFormat="1" ht="16.5" customHeight="1">
      <c r="A22" s="8" t="s">
        <v>40</v>
      </c>
      <c r="B22" s="27" t="s">
        <v>12</v>
      </c>
      <c r="C22" s="47">
        <v>0</v>
      </c>
      <c r="D22" s="27" t="s">
        <v>12</v>
      </c>
      <c r="E22" s="27">
        <v>0</v>
      </c>
      <c r="F22" s="15"/>
    </row>
    <row r="23" spans="1:6" s="1" customFormat="1" ht="16.5" customHeight="1">
      <c r="A23" s="41" t="s">
        <v>8</v>
      </c>
      <c r="B23" s="27" t="s">
        <v>12</v>
      </c>
      <c r="C23" s="47">
        <v>10968</v>
      </c>
      <c r="D23" s="44">
        <f>+C23</f>
        <v>10968</v>
      </c>
      <c r="E23" s="44">
        <f>+C23</f>
        <v>10968</v>
      </c>
      <c r="F23" s="15"/>
    </row>
    <row r="24" spans="1:6" s="33" customFormat="1" ht="16.5" customHeight="1">
      <c r="A24" s="41" t="s">
        <v>41</v>
      </c>
      <c r="B24" s="43" t="s">
        <v>12</v>
      </c>
      <c r="C24" s="42">
        <v>1800</v>
      </c>
      <c r="D24" s="43">
        <f>+C24</f>
        <v>1800</v>
      </c>
      <c r="E24" s="43">
        <f>+C24</f>
        <v>1800</v>
      </c>
      <c r="F24" s="48"/>
    </row>
    <row r="25" spans="1:6" s="1" customFormat="1" ht="18.75" customHeight="1">
      <c r="A25" s="19" t="s">
        <v>23</v>
      </c>
      <c r="B25" s="23">
        <f>SUM(B20:B24)</f>
        <v>73000</v>
      </c>
      <c r="C25" s="23">
        <f>SUM(C20:C24)</f>
        <v>0</v>
      </c>
      <c r="D25" s="23">
        <f>SUM(D20:D24)</f>
        <v>73000</v>
      </c>
      <c r="E25" s="23">
        <f>SUM(E20:E24)</f>
        <v>0</v>
      </c>
      <c r="F25" s="20"/>
    </row>
    <row r="26" spans="1:6" s="56" customFormat="1" ht="32.25" customHeight="1">
      <c r="A26" s="53" t="s">
        <v>13</v>
      </c>
      <c r="B26" s="54">
        <f>4414-454</f>
        <v>3960</v>
      </c>
      <c r="C26" s="52">
        <f>-848-1500</f>
        <v>-2348</v>
      </c>
      <c r="D26" s="52">
        <f>+B26+C26</f>
        <v>1612</v>
      </c>
      <c r="E26" s="52">
        <f>+D26-B26</f>
        <v>-2348</v>
      </c>
      <c r="F26" s="55" t="s">
        <v>9</v>
      </c>
    </row>
    <row r="27" spans="1:6" s="5" customFormat="1" ht="23.25" customHeight="1">
      <c r="A27" s="9" t="s">
        <v>14</v>
      </c>
      <c r="B27" s="46">
        <f>+B9+B19+B25+B26</f>
        <v>97309</v>
      </c>
      <c r="C27" s="32">
        <f>+C9+C19+C25+C26</f>
        <v>0</v>
      </c>
      <c r="D27" s="32">
        <f>+D9+D19+D25+D26</f>
        <v>97309</v>
      </c>
      <c r="E27" s="32">
        <f>+E9+E19+E25+E26</f>
        <v>0</v>
      </c>
      <c r="F27" s="21" t="s">
        <v>9</v>
      </c>
    </row>
    <row r="28" spans="1:6" s="45" customFormat="1" ht="30.75" customHeight="1">
      <c r="A28" s="60" t="s">
        <v>33</v>
      </c>
      <c r="B28" s="61"/>
      <c r="C28" s="61"/>
      <c r="D28" s="62"/>
      <c r="E28" s="61"/>
      <c r="F28" s="63"/>
    </row>
    <row r="29" spans="1:6" s="45" customFormat="1" ht="19.5" customHeight="1">
      <c r="A29" s="59" t="s">
        <v>43</v>
      </c>
      <c r="B29" s="61">
        <v>0</v>
      </c>
      <c r="C29" s="61">
        <v>2956</v>
      </c>
      <c r="D29" s="64">
        <v>2956</v>
      </c>
      <c r="E29" s="61">
        <f>+D29-B29</f>
        <v>2956</v>
      </c>
      <c r="F29" s="65"/>
    </row>
    <row r="30" spans="1:6" s="45" customFormat="1" ht="19.5" customHeight="1">
      <c r="A30" s="59" t="s">
        <v>44</v>
      </c>
      <c r="B30" s="61"/>
      <c r="C30" s="61">
        <v>2500</v>
      </c>
      <c r="D30" s="61">
        <v>2500</v>
      </c>
      <c r="E30" s="61">
        <f>+D30-B30</f>
        <v>2500</v>
      </c>
      <c r="F30" s="65"/>
    </row>
    <row r="31" spans="1:6" s="45" customFormat="1" ht="19.5" customHeight="1">
      <c r="A31" s="66" t="s">
        <v>34</v>
      </c>
      <c r="B31" s="67">
        <f>SUM(B29:B30)</f>
        <v>0</v>
      </c>
      <c r="C31" s="67">
        <f>SUM(C29:C30)</f>
        <v>5456</v>
      </c>
      <c r="D31" s="67">
        <f>SUM(D29:D30)</f>
        <v>5456</v>
      </c>
      <c r="E31" s="67">
        <f>SUM(E29:E30)</f>
        <v>5456</v>
      </c>
      <c r="F31" s="68"/>
    </row>
    <row r="32" spans="1:6" s="6" customFormat="1" ht="25.5" customHeight="1">
      <c r="A32" s="9" t="s">
        <v>36</v>
      </c>
      <c r="B32" s="25">
        <f>+B27+B31</f>
        <v>97309</v>
      </c>
      <c r="C32" s="25">
        <f>+C27+C31</f>
        <v>5456</v>
      </c>
      <c r="D32" s="25">
        <f>+D27+D31</f>
        <v>102765</v>
      </c>
      <c r="E32" s="25">
        <f>+E27+E31</f>
        <v>5456</v>
      </c>
      <c r="F32" s="10"/>
    </row>
  </sheetData>
  <mergeCells count="6">
    <mergeCell ref="D1:D2"/>
    <mergeCell ref="E1:E2"/>
    <mergeCell ref="A1:A2"/>
    <mergeCell ref="F1:F2"/>
    <mergeCell ref="B1:B2"/>
    <mergeCell ref="C1:C2"/>
  </mergeCells>
  <printOptions horizontalCentered="1"/>
  <pageMargins left="0.3937007874015748" right="0.3937007874015748" top="1.02" bottom="0.54" header="0.61" footer="0.33"/>
  <pageSetup blackAndWhite="1" horizontalDpi="300" verticalDpi="300" orientation="landscape" paperSize="9" scale="85" r:id="rId1"/>
  <headerFooter alignWithMargins="0">
    <oddHeader>&amp;C&amp;"ti,Félkövér"&amp;12Víziközmű koncessziós felújítások&amp;"Arial CE,Normál"&amp;10
&amp;R&amp;"ti,Normál"&amp;8 8. sz. melléklet
ezer Ft
</oddHeader>
    <oddFooter>&amp;L&amp;"Times New Roman,Normál"&amp;8&amp;D&amp;C&amp;"Times New Roman,Normál"&amp;8&amp;Z&amp;F/&amp;A  &amp;"Times New Roman,Félkövér"  Szabó Tiborné&amp;R&amp;"Times New Roman,Normál"&amp;8&amp;P/&amp;N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2007-09-11T12:59:57Z</cp:lastPrinted>
  <dcterms:created xsi:type="dcterms:W3CDTF">2006-10-17T07:01:27Z</dcterms:created>
  <dcterms:modified xsi:type="dcterms:W3CDTF">2007-09-13T11:57:48Z</dcterms:modified>
  <cp:category/>
  <cp:version/>
  <cp:contentType/>
  <cp:contentStatus/>
</cp:coreProperties>
</file>