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5 IF Rm3" sheetId="1" r:id="rId1"/>
  </sheets>
  <definedNames>
    <definedName name="_xlnm.Print_Titles" localSheetId="0">'5 IF Rm3'!$1:$2</definedName>
    <definedName name="_xlnm.Print_Area" localSheetId="0">'5 IF Rm3'!$A$1:$F$66</definedName>
  </definedNames>
  <calcPr fullCalcOnLoad="1"/>
</workbook>
</file>

<file path=xl/sharedStrings.xml><?xml version="1.0" encoding="utf-8"?>
<sst xmlns="http://schemas.openxmlformats.org/spreadsheetml/2006/main" count="107" uniqueCount="83">
  <si>
    <t>Sz.Jakabi Apátság kilátó torony megerősítése</t>
  </si>
  <si>
    <t>Madár u. óvoda gázkazán csere</t>
  </si>
  <si>
    <t>Orvosi rendelő Búzavirág u.: Nyílászárók cseréje É-i oldal</t>
  </si>
  <si>
    <t xml:space="preserve">Lőtér épület tetőfelújítás II.ütem   </t>
  </si>
  <si>
    <t xml:space="preserve">Megnevezés </t>
  </si>
  <si>
    <t xml:space="preserve"> </t>
  </si>
  <si>
    <t>Áthúzódó kiadások</t>
  </si>
  <si>
    <t>Városi Fürdő termálkút felújítása</t>
  </si>
  <si>
    <t>Családsegítő Központ Ezredév u. 22 alatti épület tetőfelújítása</t>
  </si>
  <si>
    <t>Áthúzódó kiadások összesen</t>
  </si>
  <si>
    <t>Új induló feladatok keretösszege</t>
  </si>
  <si>
    <t>x</t>
  </si>
  <si>
    <t>Egészségügyi SZKI Tallián u-i tornaszoba tetőszigetelés</t>
  </si>
  <si>
    <t>Új induló feladatok összesen</t>
  </si>
  <si>
    <t>Vizesblokk felújítási program összesen :</t>
  </si>
  <si>
    <t>Iskola udvar felújítási program keretösszege</t>
  </si>
  <si>
    <t>Bárczi G.Spec.Iskola: álmennyezet 5 évenként köt.felülvizsg.és javítás</t>
  </si>
  <si>
    <t xml:space="preserve"> Új induló feladatok  mindösszesen:</t>
  </si>
  <si>
    <t xml:space="preserve"> Tartalékkeret</t>
  </si>
  <si>
    <t xml:space="preserve"> Összesen:</t>
  </si>
  <si>
    <t>Városi Sportcsarnok: RSG csarnok hőlégbefúvók cseréje</t>
  </si>
  <si>
    <t>Széchenyi I. Ker.SZKI: B épület tetőfelújítása</t>
  </si>
  <si>
    <t>Búzavirág u. Bölcsőde: Ép.tetőszerkezet felúj.felülvilágítók cseréje</t>
  </si>
  <si>
    <t>Búzavirág u. Bölcsőde: Nyílászárók cseréje</t>
  </si>
  <si>
    <t>Toldi Ált.Isk.Gimnázium: Oktatási szárny tetőfelúj. és tornaterem I.ütem</t>
  </si>
  <si>
    <t>Honvéd u.Ált.Isk.: Tetőszigetelés felújítása</t>
  </si>
  <si>
    <t>Berzsenyi D.Ált.Isk.:  Park felőli erkély felújítása</t>
  </si>
  <si>
    <t>Petőfi u.Óvoda: Nyílászárók cseréje II.ütem      (folyt.)</t>
  </si>
  <si>
    <t>Orvosi rendelő 22.sz. Honvéd u.:   Nyílászárók cseréje</t>
  </si>
  <si>
    <t>Eötvös L.Műszaki SZKI és Koll.: linóleum csere folyt.</t>
  </si>
  <si>
    <t>Szentjakabi Apátság: Kerengő tetőszerkezet csapadékvízcsat.csere</t>
  </si>
  <si>
    <t>Bartók B. u. Ált. Isk.:   Alsó épület tetőjavítás</t>
  </si>
  <si>
    <t>Művelődési Ház Toponár: Lábazat, bejárati lépcsők javítása</t>
  </si>
  <si>
    <t>Toponári Ált.Iskola: tornatermi parketta burkolat csere</t>
  </si>
  <si>
    <t>Könyvtár Donneri fiók: Bejárati ajtó csere</t>
  </si>
  <si>
    <t>Orvosi rendelők Füredi u.81-83.:  Nyílászárók cseréje külső homlokzaton</t>
  </si>
  <si>
    <t>Városháza üvegtető feletti védőtető javítása</t>
  </si>
  <si>
    <t>Szántó u.15/A óvoda:  kerítés helyreáll.</t>
  </si>
  <si>
    <t>Eötvös L. MKK  sz.víz alapvezeték és ejtővez.csere Ny-iold</t>
  </si>
  <si>
    <t>Eötvös L. MKK  sz.víz alapvezeték és ejtővez.csere  K-i old.</t>
  </si>
  <si>
    <t>Toldi Ált.Isk.Gimnázium: Udvari sportpályák felújítása</t>
  </si>
  <si>
    <t>Kodály Z. Ált.Isk.:  tornatermi  vizesblokk  I.ütem</t>
  </si>
  <si>
    <t xml:space="preserve">II.Rákóczi F. Ált.Isk.:  emeleti hátsó vizesblokk </t>
  </si>
  <si>
    <t>Berzsenyi D.Ált.Isk.:  tornatermi  vizesblokk       (folyt.)</t>
  </si>
  <si>
    <t>Pécsi u-i Ált. Isk.:  leány és tanári WC           (folyt.)</t>
  </si>
  <si>
    <t>Kinizsi ltp. Ált. Isk.:    vizesblokk                      (folyt.)</t>
  </si>
  <si>
    <t>Bartók B. u. Ált. Isk.:   felső épület, földszinti vizesblokk</t>
  </si>
  <si>
    <t>Megjegyzés</t>
  </si>
  <si>
    <t>Pécsi u-i Ált. Isk.:  tornatermi padló burkolat felújítása</t>
  </si>
  <si>
    <t>Rippl-R.Közl.SZKI:  Főelosztók</t>
  </si>
  <si>
    <t>Pótigény ill.átcsop.</t>
  </si>
  <si>
    <t xml:space="preserve">   Mód. új előirányzat</t>
  </si>
  <si>
    <t>Eltérés                 ( +  - )</t>
  </si>
  <si>
    <t>garanciális visszatartás</t>
  </si>
  <si>
    <t>Gárdonyi G.Ált.Isk.: tetőfelújítás</t>
  </si>
  <si>
    <t>Városháza : régi épület II.em.vizesblokk felújítás</t>
  </si>
  <si>
    <t>Iskolai vizesblokk felújítási program keretösszege :</t>
  </si>
  <si>
    <t>Óvodai vizesblokk felújítási program keretösszege :</t>
  </si>
  <si>
    <t>Városháza Teleki u. rész bádogos szerk.</t>
  </si>
  <si>
    <t>Berzsenyi Ált.Isk.szolg.lakás konvektor csere</t>
  </si>
  <si>
    <t>2007 évi módosított előirányzat</t>
  </si>
  <si>
    <t>Pótigények</t>
  </si>
  <si>
    <t>Pótigények összesen:</t>
  </si>
  <si>
    <t>Építőipari, Faipari SZKI és Koll.: Régi szárnyban fiú WC  anyagköltség</t>
  </si>
  <si>
    <t xml:space="preserve"> Mindösszesen:</t>
  </si>
  <si>
    <r>
      <t xml:space="preserve"> </t>
    </r>
    <r>
      <rPr>
        <sz val="9"/>
        <color indexed="8"/>
        <rFont val="Times New Roman"/>
        <family val="1"/>
      </rPr>
      <t xml:space="preserve"> ÁNTSZ hat.alapján</t>
    </r>
  </si>
  <si>
    <t>Arany J.u-i Óvoda: 1 db fürdőszoba felújítása</t>
  </si>
  <si>
    <t>Petőfi u-i Óvoda: 1 db fürdőszoba felújítása</t>
  </si>
  <si>
    <t>Óvodai vizesblokk felújítási összesen :</t>
  </si>
  <si>
    <t>8eft Iskolai vizesblokk felújítási kerethez</t>
  </si>
  <si>
    <t>Szjakabi Apátság kerengő tetőszerk.megerősítése</t>
  </si>
  <si>
    <t>tartalékkeret terhére</t>
  </si>
  <si>
    <t>Liszt F.Zeneiskola fűtésrendszer csőtörés jav.</t>
  </si>
  <si>
    <t>Kodály Z.Ált.Iskola konyha helyreáll.jav.</t>
  </si>
  <si>
    <r>
      <t xml:space="preserve">Felhalmozásból </t>
    </r>
    <r>
      <rPr>
        <sz val="10"/>
        <color indexed="10"/>
        <rFont val="Times New Roman"/>
        <family val="1"/>
      </rPr>
      <t>101eft,</t>
    </r>
    <r>
      <rPr>
        <sz val="10"/>
        <color indexed="20"/>
        <rFont val="Times New Roman"/>
        <family val="1"/>
      </rPr>
      <t xml:space="preserve"> tart.keret 95eft</t>
    </r>
  </si>
  <si>
    <r>
      <t>Keretmaradványok, ill</t>
    </r>
    <r>
      <rPr>
        <sz val="10"/>
        <color indexed="20"/>
        <rFont val="Times New Roman"/>
        <family val="1"/>
      </rPr>
      <t>. tartalékkeret terhére +157+8+288eft</t>
    </r>
  </si>
  <si>
    <r>
      <t xml:space="preserve">157eft Iskolai vizesblokk felújítási kerethez, </t>
    </r>
    <r>
      <rPr>
        <sz val="10"/>
        <color indexed="20"/>
        <rFont val="Times New Roman"/>
        <family val="1"/>
      </rPr>
      <t>48eft tartalékkeret terhére</t>
    </r>
  </si>
  <si>
    <r>
      <t>Egészségügyi SZKI Tallián u-i ép.pincefödém stat.vizsg.</t>
    </r>
    <r>
      <rPr>
        <sz val="9.5"/>
        <color indexed="12"/>
        <rFont val="Times New Roman"/>
        <family val="1"/>
      </rPr>
      <t xml:space="preserve"> </t>
    </r>
    <r>
      <rPr>
        <sz val="9.5"/>
        <color indexed="20"/>
        <rFont val="Times New Roman"/>
        <family val="1"/>
      </rPr>
      <t>és megerősítés</t>
    </r>
  </si>
  <si>
    <t>Eötvös Műsz.SZKI kazán javítás</t>
  </si>
  <si>
    <r>
      <t xml:space="preserve">tartalékkeret terhére  </t>
    </r>
    <r>
      <rPr>
        <sz val="9"/>
        <color indexed="20"/>
        <rFont val="Times New Roman"/>
        <family val="1"/>
      </rPr>
      <t xml:space="preserve">   </t>
    </r>
  </si>
  <si>
    <r>
      <t>8.761 eft</t>
    </r>
    <r>
      <rPr>
        <b/>
        <sz val="10"/>
        <color indexed="12"/>
        <rFont val="Times New Roman"/>
        <family val="1"/>
      </rPr>
      <t xml:space="preserve"> átcsop.felhalm.kiadásból</t>
    </r>
  </si>
  <si>
    <t>(Átadva intézménynek 898eft)</t>
  </si>
  <si>
    <r>
      <t xml:space="preserve">288eft Iskolai vizesblokk felújítás, 95 eft Szj.Apátság kerengő tető., 295eft Liszt Zeneisk.fűtésrendszer, 428 Kodály isk.konyha helyreáll., 396eft EüSzI pincefödém megerősítése, 48eft Petőfi u.óvoda vizesblokk pótig., 72eft Petőfi óvoda nyílászárók csere pót.ig.       </t>
    </r>
    <r>
      <rPr>
        <sz val="9"/>
        <color indexed="10"/>
        <rFont val="Times New Roman"/>
        <family val="1"/>
      </rPr>
      <t xml:space="preserve"> </t>
    </r>
    <r>
      <rPr>
        <b/>
        <sz val="9"/>
        <color indexed="10"/>
        <rFont val="Times New Roman"/>
        <family val="1"/>
      </rPr>
      <t xml:space="preserve">Tartalékkeret emelés 3.000eft, </t>
    </r>
    <r>
      <rPr>
        <i/>
        <sz val="9"/>
        <color indexed="14"/>
        <rFont val="Times New Roman"/>
        <family val="1"/>
      </rPr>
      <t xml:space="preserve"> Intézménynek átadás: 811eft Családsegítő Kp. bejárati nyílászárók cseréje,</t>
    </r>
  </si>
</sst>
</file>

<file path=xl/styles.xml><?xml version="1.0" encoding="utf-8"?>
<styleSheet xmlns="http://schemas.openxmlformats.org/spreadsheetml/2006/main">
  <numFmts count="3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
    <numFmt numFmtId="165" formatCode="###,###"/>
    <numFmt numFmtId="166" formatCode="###,###,###"/>
    <numFmt numFmtId="167" formatCode="0;[Red]0"/>
    <numFmt numFmtId="168" formatCode="#,##0.0"/>
    <numFmt numFmtId="169" formatCode="#,##0.000"/>
    <numFmt numFmtId="170" formatCode="\+#,##0;\-#,##0"/>
    <numFmt numFmtId="171" formatCode="#,##0.0000"/>
    <numFmt numFmtId="172" formatCode="\+#,##0.0;\-#,##0.0"/>
    <numFmt numFmtId="173" formatCode="0.0%"/>
    <numFmt numFmtId="174" formatCode="0.000%"/>
    <numFmt numFmtId="175" formatCode="#,###,###.0"/>
    <numFmt numFmtId="176" formatCode="#,###,###.00"/>
    <numFmt numFmtId="177" formatCode="#,###,###.000"/>
    <numFmt numFmtId="178" formatCode="&quot;H-&quot;0000"/>
    <numFmt numFmtId="179" formatCode="0.0"/>
    <numFmt numFmtId="180" formatCode="0.0000"/>
    <numFmt numFmtId="181" formatCode="0.000"/>
    <numFmt numFmtId="182" formatCode="0.00000"/>
    <numFmt numFmtId="183" formatCode="&quot;Igen&quot;;&quot;Igen&quot;;&quot;Nem&quot;"/>
    <numFmt numFmtId="184" formatCode="&quot;Igaz&quot;;&quot;Igaz&quot;;&quot;Hamis&quot;"/>
    <numFmt numFmtId="185" formatCode="&quot;Be&quot;;&quot;Be&quot;;&quot;Ki&quot;"/>
    <numFmt numFmtId="186" formatCode="_-* #,##0.0\ _F_t_-;\-* #,##0.0\ _F_t_-;_-* &quot;-&quot;??\ _F_t_-;_-@_-"/>
    <numFmt numFmtId="187" formatCode="_-* #,##0\ _F_t_-;\-* #,##0\ _F_t_-;_-* &quot;-&quot;??\ _F_t_-;_-@_-"/>
  </numFmts>
  <fonts count="28">
    <font>
      <sz val="10"/>
      <name val="Arial CE"/>
      <family val="0"/>
    </font>
    <font>
      <sz val="10"/>
      <color indexed="8"/>
      <name val="Times New Roman"/>
      <family val="1"/>
    </font>
    <font>
      <sz val="8"/>
      <name val="Arial CE"/>
      <family val="0"/>
    </font>
    <font>
      <u val="single"/>
      <sz val="10"/>
      <color indexed="12"/>
      <name val="Arial CE"/>
      <family val="0"/>
    </font>
    <font>
      <u val="single"/>
      <sz val="10"/>
      <color indexed="36"/>
      <name val="Arial CE"/>
      <family val="0"/>
    </font>
    <font>
      <b/>
      <sz val="10"/>
      <name val="Times New Roman"/>
      <family val="1"/>
    </font>
    <font>
      <sz val="10"/>
      <name val="Times New Roman"/>
      <family val="1"/>
    </font>
    <font>
      <sz val="10"/>
      <name val="times"/>
      <family val="0"/>
    </font>
    <font>
      <b/>
      <sz val="11"/>
      <name val="Times New Roman"/>
      <family val="1"/>
    </font>
    <font>
      <b/>
      <sz val="10"/>
      <color indexed="8"/>
      <name val="Times New Roman"/>
      <family val="1"/>
    </font>
    <font>
      <b/>
      <sz val="11"/>
      <color indexed="8"/>
      <name val="Times New Roman"/>
      <family val="1"/>
    </font>
    <font>
      <sz val="11"/>
      <name val="Times New Roman"/>
      <family val="1"/>
    </font>
    <font>
      <sz val="10"/>
      <color indexed="12"/>
      <name val="Times New Roman"/>
      <family val="1"/>
    </font>
    <font>
      <sz val="9"/>
      <color indexed="8"/>
      <name val="Times New Roman"/>
      <family val="1"/>
    </font>
    <font>
      <b/>
      <sz val="10"/>
      <color indexed="12"/>
      <name val="Times New Roman"/>
      <family val="1"/>
    </font>
    <font>
      <vertAlign val="superscript"/>
      <sz val="9"/>
      <color indexed="8"/>
      <name val="Times New Roman"/>
      <family val="1"/>
    </font>
    <font>
      <b/>
      <sz val="11"/>
      <color indexed="10"/>
      <name val="Times New Roman"/>
      <family val="1"/>
    </font>
    <font>
      <b/>
      <sz val="10"/>
      <color indexed="10"/>
      <name val="Times New Roman"/>
      <family val="1"/>
    </font>
    <font>
      <sz val="10"/>
      <color indexed="10"/>
      <name val="Times New Roman"/>
      <family val="1"/>
    </font>
    <font>
      <sz val="9"/>
      <color indexed="20"/>
      <name val="Times New Roman"/>
      <family val="1"/>
    </font>
    <font>
      <sz val="10"/>
      <color indexed="20"/>
      <name val="Times New Roman"/>
      <family val="1"/>
    </font>
    <font>
      <b/>
      <sz val="10"/>
      <color indexed="20"/>
      <name val="Times New Roman"/>
      <family val="1"/>
    </font>
    <font>
      <sz val="9.5"/>
      <color indexed="8"/>
      <name val="Times New Roman"/>
      <family val="1"/>
    </font>
    <font>
      <sz val="9.5"/>
      <color indexed="12"/>
      <name val="Times New Roman"/>
      <family val="1"/>
    </font>
    <font>
      <sz val="9.5"/>
      <color indexed="20"/>
      <name val="Times New Roman"/>
      <family val="1"/>
    </font>
    <font>
      <sz val="9"/>
      <color indexed="10"/>
      <name val="Times New Roman"/>
      <family val="1"/>
    </font>
    <font>
      <b/>
      <sz val="9"/>
      <color indexed="10"/>
      <name val="Times New Roman"/>
      <family val="1"/>
    </font>
    <font>
      <i/>
      <sz val="9"/>
      <color indexed="14"/>
      <name val="Times New Roman"/>
      <family val="1"/>
    </font>
  </fonts>
  <fills count="2">
    <fill>
      <patternFill/>
    </fill>
    <fill>
      <patternFill patternType="gray125"/>
    </fill>
  </fills>
  <borders count="16">
    <border>
      <left/>
      <right/>
      <top/>
      <bottom/>
      <diagonal/>
    </border>
    <border>
      <left style="thin"/>
      <right style="hair"/>
      <top>
        <color indexed="63"/>
      </top>
      <bottom>
        <color indexed="63"/>
      </bottom>
    </border>
    <border>
      <left style="hair"/>
      <right style="thin"/>
      <top>
        <color indexed="63"/>
      </top>
      <bottom>
        <color indexed="63"/>
      </bottom>
    </border>
    <border>
      <left style="hair"/>
      <right style="thin"/>
      <top style="thin"/>
      <bottom style="thin"/>
    </border>
    <border>
      <left style="thin"/>
      <right style="hair"/>
      <top style="thin"/>
      <bottom style="thin"/>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thin"/>
      <right style="hair"/>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3" fontId="6" fillId="0" borderId="0" xfId="0" applyNumberFormat="1" applyFont="1" applyAlignment="1">
      <alignment horizontal="right"/>
    </xf>
    <xf numFmtId="3" fontId="6" fillId="0" borderId="0" xfId="0" applyNumberFormat="1" applyFont="1" applyAlignment="1">
      <alignment horizontal="left"/>
    </xf>
    <xf numFmtId="0" fontId="6" fillId="0" borderId="0" xfId="0" applyFont="1" applyAlignment="1">
      <alignment horizontal="right"/>
    </xf>
    <xf numFmtId="0" fontId="6" fillId="0" borderId="0" xfId="0" applyFont="1" applyAlignment="1">
      <alignment/>
    </xf>
    <xf numFmtId="0" fontId="5" fillId="0" borderId="0" xfId="0" applyFont="1" applyAlignment="1">
      <alignment/>
    </xf>
    <xf numFmtId="0" fontId="1" fillId="0" borderId="0" xfId="0" applyFont="1" applyAlignment="1">
      <alignment/>
    </xf>
    <xf numFmtId="0" fontId="11" fillId="0" borderId="0" xfId="0" applyFont="1" applyAlignment="1">
      <alignment/>
    </xf>
    <xf numFmtId="49" fontId="5" fillId="0" borderId="1" xfId="0" applyNumberFormat="1" applyFont="1" applyBorder="1" applyAlignment="1">
      <alignment wrapText="1"/>
    </xf>
    <xf numFmtId="3" fontId="6" fillId="0" borderId="2" xfId="0" applyNumberFormat="1" applyFont="1" applyBorder="1" applyAlignment="1">
      <alignment horizontal="right"/>
    </xf>
    <xf numFmtId="49" fontId="1" fillId="0" borderId="1" xfId="0" applyNumberFormat="1" applyFont="1" applyBorder="1" applyAlignment="1">
      <alignment/>
    </xf>
    <xf numFmtId="0" fontId="1" fillId="0" borderId="1" xfId="0" applyFont="1" applyBorder="1" applyAlignment="1">
      <alignment/>
    </xf>
    <xf numFmtId="3" fontId="5" fillId="0" borderId="3" xfId="0" applyNumberFormat="1" applyFont="1" applyBorder="1" applyAlignment="1">
      <alignment horizontal="left"/>
    </xf>
    <xf numFmtId="3" fontId="6" fillId="0" borderId="2" xfId="0" applyNumberFormat="1" applyFont="1" applyBorder="1" applyAlignment="1">
      <alignment horizontal="left"/>
    </xf>
    <xf numFmtId="49" fontId="1" fillId="0" borderId="1" xfId="0" applyNumberFormat="1" applyFont="1" applyBorder="1" applyAlignment="1">
      <alignment/>
    </xf>
    <xf numFmtId="3" fontId="6" fillId="0" borderId="3" xfId="0" applyNumberFormat="1" applyFont="1" applyBorder="1" applyAlignment="1">
      <alignment horizontal="left"/>
    </xf>
    <xf numFmtId="0" fontId="8" fillId="0" borderId="4" xfId="0" applyFont="1" applyBorder="1" applyAlignment="1">
      <alignment horizontal="right"/>
    </xf>
    <xf numFmtId="3" fontId="8" fillId="0" borderId="3" xfId="0" applyNumberFormat="1" applyFont="1" applyBorder="1" applyAlignment="1">
      <alignment horizontal="left"/>
    </xf>
    <xf numFmtId="49" fontId="5" fillId="0" borderId="4" xfId="0" applyNumberFormat="1" applyFont="1" applyBorder="1" applyAlignment="1">
      <alignment horizontal="right"/>
    </xf>
    <xf numFmtId="3" fontId="9" fillId="0" borderId="5" xfId="0" applyNumberFormat="1" applyFont="1" applyBorder="1" applyAlignment="1">
      <alignment wrapText="1"/>
    </xf>
    <xf numFmtId="3" fontId="9" fillId="0" borderId="6" xfId="0" applyNumberFormat="1" applyFont="1" applyBorder="1" applyAlignment="1">
      <alignment horizontal="right"/>
    </xf>
    <xf numFmtId="3" fontId="1" fillId="0" borderId="7" xfId="0" applyNumberFormat="1" applyFont="1" applyBorder="1" applyAlignment="1">
      <alignment horizontal="right"/>
    </xf>
    <xf numFmtId="3" fontId="10" fillId="0" borderId="6" xfId="0" applyNumberFormat="1" applyFont="1" applyBorder="1" applyAlignment="1">
      <alignment horizontal="right"/>
    </xf>
    <xf numFmtId="3" fontId="1" fillId="0" borderId="7" xfId="0" applyNumberFormat="1" applyFont="1" applyBorder="1" applyAlignment="1">
      <alignment/>
    </xf>
    <xf numFmtId="3" fontId="1" fillId="0" borderId="7" xfId="0" applyNumberFormat="1" applyFont="1" applyBorder="1" applyAlignment="1">
      <alignment/>
    </xf>
    <xf numFmtId="0" fontId="1" fillId="0" borderId="2" xfId="0" applyFont="1" applyBorder="1" applyAlignment="1">
      <alignment horizontal="left"/>
    </xf>
    <xf numFmtId="3" fontId="12" fillId="0" borderId="2" xfId="0" applyNumberFormat="1" applyFont="1" applyBorder="1" applyAlignment="1">
      <alignment horizontal="left"/>
    </xf>
    <xf numFmtId="0" fontId="12" fillId="0" borderId="0" xfId="0" applyFont="1" applyAlignment="1">
      <alignment/>
    </xf>
    <xf numFmtId="0" fontId="5" fillId="0" borderId="4" xfId="0" applyFont="1" applyBorder="1" applyAlignment="1">
      <alignment horizontal="right"/>
    </xf>
    <xf numFmtId="3" fontId="9" fillId="0" borderId="2" xfId="0" applyNumberFormat="1" applyFont="1" applyBorder="1" applyAlignment="1">
      <alignment horizontal="left"/>
    </xf>
    <xf numFmtId="3" fontId="13" fillId="0" borderId="2" xfId="0" applyNumberFormat="1" applyFont="1" applyBorder="1" applyAlignment="1">
      <alignment horizontal="right"/>
    </xf>
    <xf numFmtId="3" fontId="13" fillId="0" borderId="2" xfId="0" applyNumberFormat="1" applyFont="1" applyBorder="1" applyAlignment="1">
      <alignment horizontal="center"/>
    </xf>
    <xf numFmtId="3" fontId="9" fillId="0" borderId="2" xfId="0" applyNumberFormat="1" applyFont="1" applyBorder="1" applyAlignment="1">
      <alignment horizontal="center"/>
    </xf>
    <xf numFmtId="3" fontId="15" fillId="0" borderId="2" xfId="0" applyNumberFormat="1" applyFont="1" applyBorder="1" applyAlignment="1">
      <alignment horizontal="center"/>
    </xf>
    <xf numFmtId="0" fontId="1" fillId="0" borderId="8" xfId="0" applyFont="1" applyBorder="1" applyAlignment="1">
      <alignment wrapText="1"/>
    </xf>
    <xf numFmtId="3" fontId="1" fillId="0" borderId="2" xfId="0" applyNumberFormat="1" applyFont="1" applyBorder="1" applyAlignment="1">
      <alignment horizontal="left"/>
    </xf>
    <xf numFmtId="0" fontId="1" fillId="0" borderId="1" xfId="0" applyFont="1" applyBorder="1" applyAlignment="1">
      <alignment wrapText="1"/>
    </xf>
    <xf numFmtId="49" fontId="12" fillId="0" borderId="1" xfId="0" applyNumberFormat="1" applyFont="1" applyBorder="1" applyAlignment="1">
      <alignment/>
    </xf>
    <xf numFmtId="3" fontId="12" fillId="0" borderId="7" xfId="0" applyNumberFormat="1" applyFont="1" applyBorder="1" applyAlignment="1">
      <alignment/>
    </xf>
    <xf numFmtId="3" fontId="12" fillId="0" borderId="7" xfId="0" applyNumberFormat="1" applyFont="1" applyBorder="1" applyAlignment="1">
      <alignment horizontal="right"/>
    </xf>
    <xf numFmtId="49" fontId="12" fillId="0" borderId="2" xfId="0" applyNumberFormat="1" applyFont="1" applyBorder="1" applyAlignment="1">
      <alignment horizontal="left" wrapText="1"/>
    </xf>
    <xf numFmtId="3" fontId="14" fillId="0" borderId="7" xfId="0" applyNumberFormat="1" applyFont="1" applyBorder="1" applyAlignment="1">
      <alignment horizontal="right"/>
    </xf>
    <xf numFmtId="49" fontId="12" fillId="0" borderId="1" xfId="0" applyNumberFormat="1" applyFont="1" applyBorder="1" applyAlignment="1">
      <alignment/>
    </xf>
    <xf numFmtId="3" fontId="12" fillId="0" borderId="7" xfId="0" applyNumberFormat="1" applyFont="1" applyBorder="1" applyAlignment="1">
      <alignment horizontal="right"/>
    </xf>
    <xf numFmtId="3" fontId="12" fillId="0" borderId="2" xfId="0" applyNumberFormat="1" applyFont="1" applyBorder="1" applyAlignment="1">
      <alignment horizontal="left"/>
    </xf>
    <xf numFmtId="0" fontId="12" fillId="0" borderId="0" xfId="0" applyFont="1" applyAlignment="1">
      <alignment/>
    </xf>
    <xf numFmtId="0" fontId="12" fillId="0" borderId="1" xfId="0" applyFont="1" applyBorder="1" applyAlignment="1">
      <alignment/>
    </xf>
    <xf numFmtId="3" fontId="14" fillId="0" borderId="2" xfId="0" applyNumberFormat="1" applyFont="1" applyBorder="1" applyAlignment="1">
      <alignment horizontal="left"/>
    </xf>
    <xf numFmtId="0" fontId="14" fillId="0" borderId="1" xfId="0" applyFont="1" applyBorder="1" applyAlignment="1">
      <alignment/>
    </xf>
    <xf numFmtId="3" fontId="16" fillId="0" borderId="6" xfId="0" applyNumberFormat="1" applyFont="1" applyBorder="1" applyAlignment="1">
      <alignment horizontal="right"/>
    </xf>
    <xf numFmtId="49" fontId="12" fillId="0" borderId="1" xfId="0" applyNumberFormat="1" applyFont="1" applyBorder="1" applyAlignment="1">
      <alignment/>
    </xf>
    <xf numFmtId="3" fontId="12" fillId="0" borderId="7" xfId="19" applyNumberFormat="1" applyFont="1" applyBorder="1" applyAlignment="1">
      <alignment horizontal="right"/>
      <protection/>
    </xf>
    <xf numFmtId="49" fontId="14" fillId="0" borderId="1" xfId="0" applyNumberFormat="1" applyFont="1" applyBorder="1" applyAlignment="1">
      <alignment/>
    </xf>
    <xf numFmtId="3" fontId="12" fillId="0" borderId="2" xfId="0" applyNumberFormat="1" applyFont="1" applyBorder="1" applyAlignment="1">
      <alignment horizontal="left" wrapText="1"/>
    </xf>
    <xf numFmtId="0" fontId="14" fillId="0" borderId="1" xfId="0" applyFont="1" applyBorder="1" applyAlignment="1">
      <alignment horizontal="left"/>
    </xf>
    <xf numFmtId="3" fontId="12" fillId="0" borderId="7" xfId="0" applyNumberFormat="1" applyFont="1" applyFill="1" applyBorder="1" applyAlignment="1">
      <alignment horizontal="right" wrapText="1"/>
    </xf>
    <xf numFmtId="3" fontId="14" fillId="0" borderId="2" xfId="0" applyNumberFormat="1" applyFont="1" applyBorder="1" applyAlignment="1">
      <alignment horizontal="right"/>
    </xf>
    <xf numFmtId="3" fontId="12" fillId="0" borderId="9" xfId="0" applyNumberFormat="1" applyFont="1" applyBorder="1" applyAlignment="1">
      <alignment horizontal="right"/>
    </xf>
    <xf numFmtId="3" fontId="12" fillId="0" borderId="9" xfId="0" applyNumberFormat="1" applyFont="1" applyBorder="1" applyAlignment="1">
      <alignment/>
    </xf>
    <xf numFmtId="0" fontId="12" fillId="0" borderId="10" xfId="0" applyFont="1" applyBorder="1" applyAlignment="1">
      <alignment/>
    </xf>
    <xf numFmtId="3" fontId="12" fillId="0" borderId="11" xfId="0" applyNumberFormat="1" applyFont="1" applyBorder="1" applyAlignment="1">
      <alignment horizontal="left"/>
    </xf>
    <xf numFmtId="3" fontId="1" fillId="0" borderId="7" xfId="0" applyNumberFormat="1" applyFont="1" applyFill="1" applyBorder="1" applyAlignment="1">
      <alignment horizontal="right" wrapText="1"/>
    </xf>
    <xf numFmtId="3" fontId="12" fillId="0" borderId="7" xfId="0" applyNumberFormat="1" applyFont="1" applyBorder="1" applyAlignment="1">
      <alignment/>
    </xf>
    <xf numFmtId="3" fontId="17" fillId="0" borderId="2" xfId="0" applyNumberFormat="1" applyFont="1" applyBorder="1" applyAlignment="1">
      <alignment horizontal="left"/>
    </xf>
    <xf numFmtId="3" fontId="19" fillId="0" borderId="2" xfId="0" applyNumberFormat="1" applyFont="1" applyBorder="1" applyAlignment="1">
      <alignment horizontal="left" wrapText="1"/>
    </xf>
    <xf numFmtId="0" fontId="20" fillId="0" borderId="1" xfId="0" applyFont="1" applyBorder="1" applyAlignment="1">
      <alignment/>
    </xf>
    <xf numFmtId="3" fontId="20" fillId="0" borderId="7" xfId="0" applyNumberFormat="1" applyFont="1" applyBorder="1" applyAlignment="1">
      <alignment horizontal="right"/>
    </xf>
    <xf numFmtId="3" fontId="20" fillId="0" borderId="7" xfId="0" applyNumberFormat="1" applyFont="1" applyFill="1" applyBorder="1" applyAlignment="1">
      <alignment horizontal="right" wrapText="1"/>
    </xf>
    <xf numFmtId="3" fontId="20" fillId="0" borderId="7" xfId="0" applyNumberFormat="1" applyFont="1" applyBorder="1" applyAlignment="1">
      <alignment/>
    </xf>
    <xf numFmtId="3" fontId="20" fillId="0" borderId="2" xfId="0" applyNumberFormat="1" applyFont="1" applyBorder="1" applyAlignment="1">
      <alignment horizontal="left"/>
    </xf>
    <xf numFmtId="0" fontId="20" fillId="0" borderId="0" xfId="0" applyFont="1" applyAlignment="1">
      <alignment/>
    </xf>
    <xf numFmtId="49" fontId="20" fillId="0" borderId="2" xfId="0" applyNumberFormat="1" applyFont="1" applyBorder="1" applyAlignment="1">
      <alignment horizontal="left" wrapText="1"/>
    </xf>
    <xf numFmtId="0" fontId="20" fillId="0" borderId="1" xfId="0" applyFont="1" applyBorder="1" applyAlignment="1">
      <alignment wrapText="1"/>
    </xf>
    <xf numFmtId="3" fontId="21" fillId="0" borderId="7" xfId="0" applyNumberFormat="1" applyFont="1" applyBorder="1" applyAlignment="1">
      <alignment horizontal="right"/>
    </xf>
    <xf numFmtId="0" fontId="22" fillId="0" borderId="1" xfId="0" applyFont="1" applyBorder="1" applyAlignment="1">
      <alignment wrapText="1"/>
    </xf>
    <xf numFmtId="0" fontId="12" fillId="0" borderId="1" xfId="0" applyFont="1" applyFill="1" applyBorder="1" applyAlignment="1">
      <alignment/>
    </xf>
    <xf numFmtId="3" fontId="12" fillId="0" borderId="7" xfId="0" applyNumberFormat="1" applyFont="1" applyFill="1" applyBorder="1" applyAlignment="1">
      <alignment/>
    </xf>
    <xf numFmtId="3" fontId="12" fillId="0" borderId="7" xfId="0" applyNumberFormat="1" applyFont="1" applyFill="1" applyBorder="1" applyAlignment="1">
      <alignment horizontal="center"/>
    </xf>
    <xf numFmtId="3" fontId="12" fillId="0" borderId="7" xfId="0" applyNumberFormat="1" applyFont="1" applyFill="1" applyBorder="1" applyAlignment="1">
      <alignment horizontal="right"/>
    </xf>
    <xf numFmtId="3" fontId="12" fillId="0" borderId="2" xfId="0" applyNumberFormat="1" applyFont="1" applyFill="1" applyBorder="1" applyAlignment="1">
      <alignment horizontal="center" wrapText="1"/>
    </xf>
    <xf numFmtId="3" fontId="14" fillId="0" borderId="12" xfId="0" applyNumberFormat="1" applyFont="1" applyFill="1" applyBorder="1" applyAlignment="1">
      <alignment horizontal="right"/>
    </xf>
    <xf numFmtId="3" fontId="14" fillId="0" borderId="13" xfId="20" applyNumberFormat="1" applyFont="1" applyFill="1" applyBorder="1" applyAlignment="1">
      <alignment horizontal="right" wrapText="1"/>
      <protection/>
    </xf>
    <xf numFmtId="3" fontId="14" fillId="0" borderId="14" xfId="0" applyNumberFormat="1" applyFont="1" applyFill="1" applyBorder="1" applyAlignment="1">
      <alignment horizontal="center"/>
    </xf>
    <xf numFmtId="0" fontId="14" fillId="0" borderId="1" xfId="0" applyFont="1" applyFill="1" applyBorder="1" applyAlignment="1">
      <alignment/>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cellXfs>
  <cellStyles count="10">
    <cellStyle name="Normal" xfId="0"/>
    <cellStyle name="Comma" xfId="15"/>
    <cellStyle name="Comma [0]" xfId="16"/>
    <cellStyle name="Hyperlink" xfId="17"/>
    <cellStyle name="Followed Hyperlink" xfId="18"/>
    <cellStyle name="Normál_07.mell.Út-híd-járdafelújítások" xfId="19"/>
    <cellStyle name="Normál_Pályázatok 2002"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F229"/>
  <sheetViews>
    <sheetView tabSelected="1" workbookViewId="0" topLeftCell="D20">
      <selection activeCell="J20" sqref="J20"/>
    </sheetView>
  </sheetViews>
  <sheetFormatPr defaultColWidth="9.00390625" defaultRowHeight="12.75"/>
  <cols>
    <col min="1" max="1" width="54.375" style="4" customWidth="1"/>
    <col min="2" max="5" width="13.875" style="6" customWidth="1"/>
    <col min="6" max="6" width="35.375" style="3" customWidth="1"/>
    <col min="7" max="16384" width="9.125" style="4" customWidth="1"/>
  </cols>
  <sheetData>
    <row r="1" spans="1:6" ht="24" customHeight="1">
      <c r="A1" s="84" t="s">
        <v>4</v>
      </c>
      <c r="B1" s="88" t="s">
        <v>60</v>
      </c>
      <c r="C1" s="88" t="s">
        <v>50</v>
      </c>
      <c r="D1" s="88" t="s">
        <v>51</v>
      </c>
      <c r="E1" s="88" t="s">
        <v>52</v>
      </c>
      <c r="F1" s="86" t="s">
        <v>47</v>
      </c>
    </row>
    <row r="2" spans="1:6" ht="24" customHeight="1">
      <c r="A2" s="85"/>
      <c r="B2" s="89"/>
      <c r="C2" s="89"/>
      <c r="D2" s="89"/>
      <c r="E2" s="89"/>
      <c r="F2" s="87"/>
    </row>
    <row r="3" spans="1:6" ht="17.25" customHeight="1">
      <c r="A3" s="8" t="s">
        <v>6</v>
      </c>
      <c r="B3" s="19"/>
      <c r="C3" s="19"/>
      <c r="D3" s="19"/>
      <c r="E3" s="19"/>
      <c r="F3" s="9"/>
    </row>
    <row r="4" spans="1:6" ht="12.75">
      <c r="A4" s="10" t="s">
        <v>7</v>
      </c>
      <c r="B4" s="23">
        <v>35780</v>
      </c>
      <c r="C4" s="24">
        <v>0</v>
      </c>
      <c r="D4" s="23">
        <f aca="true" t="shared" si="0" ref="D4:D11">+B4+C4</f>
        <v>35780</v>
      </c>
      <c r="E4" s="23">
        <f aca="true" t="shared" si="1" ref="E4:E11">+D4-B4</f>
        <v>0</v>
      </c>
      <c r="F4" s="9"/>
    </row>
    <row r="5" spans="1:6" s="5" customFormat="1" ht="12.75">
      <c r="A5" s="11" t="s">
        <v>8</v>
      </c>
      <c r="B5" s="23">
        <v>182</v>
      </c>
      <c r="C5" s="24">
        <v>0</v>
      </c>
      <c r="D5" s="23">
        <f t="shared" si="0"/>
        <v>182</v>
      </c>
      <c r="E5" s="23">
        <f t="shared" si="1"/>
        <v>0</v>
      </c>
      <c r="F5" s="25" t="s">
        <v>53</v>
      </c>
    </row>
    <row r="6" spans="1:6" s="5" customFormat="1" ht="12.75">
      <c r="A6" s="11" t="s">
        <v>12</v>
      </c>
      <c r="B6" s="23">
        <v>68</v>
      </c>
      <c r="C6" s="24">
        <v>0</v>
      </c>
      <c r="D6" s="23">
        <f t="shared" si="0"/>
        <v>68</v>
      </c>
      <c r="E6" s="23">
        <f t="shared" si="1"/>
        <v>0</v>
      </c>
      <c r="F6" s="25" t="s">
        <v>53</v>
      </c>
    </row>
    <row r="7" spans="1:6" s="5" customFormat="1" ht="12.75">
      <c r="A7" s="11" t="s">
        <v>36</v>
      </c>
      <c r="B7" s="23">
        <v>13934</v>
      </c>
      <c r="C7" s="24">
        <v>0</v>
      </c>
      <c r="D7" s="23">
        <f t="shared" si="0"/>
        <v>13934</v>
      </c>
      <c r="E7" s="23">
        <f t="shared" si="1"/>
        <v>0</v>
      </c>
      <c r="F7" s="9"/>
    </row>
    <row r="8" spans="1:6" s="5" customFormat="1" ht="12.75">
      <c r="A8" s="10" t="s">
        <v>37</v>
      </c>
      <c r="B8" s="23">
        <v>271</v>
      </c>
      <c r="C8" s="24">
        <v>0</v>
      </c>
      <c r="D8" s="23">
        <f t="shared" si="0"/>
        <v>271</v>
      </c>
      <c r="E8" s="23">
        <f t="shared" si="1"/>
        <v>0</v>
      </c>
      <c r="F8" s="9"/>
    </row>
    <row r="9" spans="1:6" s="5" customFormat="1" ht="12.75">
      <c r="A9" s="10" t="s">
        <v>38</v>
      </c>
      <c r="B9" s="23">
        <v>1684</v>
      </c>
      <c r="C9" s="24">
        <v>0</v>
      </c>
      <c r="D9" s="23">
        <f t="shared" si="0"/>
        <v>1684</v>
      </c>
      <c r="E9" s="23">
        <f t="shared" si="1"/>
        <v>0</v>
      </c>
      <c r="F9" s="9"/>
    </row>
    <row r="10" spans="1:6" s="5" customFormat="1" ht="12.75">
      <c r="A10" s="10" t="s">
        <v>39</v>
      </c>
      <c r="B10" s="23">
        <v>840</v>
      </c>
      <c r="C10" s="24">
        <v>0</v>
      </c>
      <c r="D10" s="23">
        <f t="shared" si="0"/>
        <v>840</v>
      </c>
      <c r="E10" s="23">
        <f t="shared" si="1"/>
        <v>0</v>
      </c>
      <c r="F10" s="9"/>
    </row>
    <row r="11" spans="1:6" s="5" customFormat="1" ht="12.75">
      <c r="A11" s="10" t="s">
        <v>1</v>
      </c>
      <c r="B11" s="23">
        <v>642</v>
      </c>
      <c r="C11" s="24">
        <v>0</v>
      </c>
      <c r="D11" s="23">
        <f t="shared" si="0"/>
        <v>642</v>
      </c>
      <c r="E11" s="23">
        <f t="shared" si="1"/>
        <v>0</v>
      </c>
      <c r="F11" s="9"/>
    </row>
    <row r="12" spans="1:6" ht="16.5" customHeight="1">
      <c r="A12" s="28" t="s">
        <v>9</v>
      </c>
      <c r="B12" s="20">
        <f>SUM(B4:B11)</f>
        <v>53401</v>
      </c>
      <c r="C12" s="20">
        <f>SUM(C4:C11)</f>
        <v>0</v>
      </c>
      <c r="D12" s="20">
        <f>SUM(D4:D11)</f>
        <v>53401</v>
      </c>
      <c r="E12" s="20">
        <f>SUM(E4:E11)</f>
        <v>0</v>
      </c>
      <c r="F12" s="12" t="s">
        <v>5</v>
      </c>
    </row>
    <row r="13" spans="1:6" s="27" customFormat="1" ht="19.5" customHeight="1">
      <c r="A13" s="48" t="s">
        <v>10</v>
      </c>
      <c r="B13" s="41">
        <f>59750-(B15+B16+B18+B19+B23+B25+B26+B27+B29+B30)+7736</f>
        <v>35323</v>
      </c>
      <c r="C13" s="41">
        <f>-C14-C17-C20-C21-C22-C24-C28-C31-C32-C35-C33-C34-C36+6198+2563</f>
        <v>-35323</v>
      </c>
      <c r="D13" s="41">
        <f>+B13+C13</f>
        <v>0</v>
      </c>
      <c r="E13" s="41">
        <f>+D13-B13</f>
        <v>-35323</v>
      </c>
      <c r="F13" s="63" t="s">
        <v>80</v>
      </c>
    </row>
    <row r="14" spans="1:6" s="27" customFormat="1" ht="15.75" customHeight="1">
      <c r="A14" s="46" t="s">
        <v>20</v>
      </c>
      <c r="B14" s="39" t="s">
        <v>11</v>
      </c>
      <c r="C14" s="39">
        <v>2510</v>
      </c>
      <c r="D14" s="39">
        <f>+C14</f>
        <v>2510</v>
      </c>
      <c r="E14" s="38">
        <f>+D14</f>
        <v>2510</v>
      </c>
      <c r="F14" s="47"/>
    </row>
    <row r="15" spans="1:6" ht="15.75" customHeight="1">
      <c r="A15" s="11" t="s">
        <v>22</v>
      </c>
      <c r="B15" s="21">
        <v>3716</v>
      </c>
      <c r="C15" s="61">
        <v>0</v>
      </c>
      <c r="D15" s="24">
        <f>+B15+C15</f>
        <v>3716</v>
      </c>
      <c r="E15" s="24">
        <f>+D15-B15</f>
        <v>0</v>
      </c>
      <c r="F15" s="29"/>
    </row>
    <row r="16" spans="1:6" ht="15.75" customHeight="1">
      <c r="A16" s="11" t="s">
        <v>23</v>
      </c>
      <c r="B16" s="21">
        <v>1618</v>
      </c>
      <c r="C16" s="61">
        <v>0</v>
      </c>
      <c r="D16" s="24">
        <f>+B16+C16</f>
        <v>1618</v>
      </c>
      <c r="E16" s="24">
        <f>+D16-B16</f>
        <v>0</v>
      </c>
      <c r="F16" s="29"/>
    </row>
    <row r="17" spans="1:6" s="27" customFormat="1" ht="15.75" customHeight="1">
      <c r="A17" s="46" t="s">
        <v>21</v>
      </c>
      <c r="B17" s="39" t="s">
        <v>11</v>
      </c>
      <c r="C17" s="55">
        <v>4710</v>
      </c>
      <c r="D17" s="39">
        <f>+C17</f>
        <v>4710</v>
      </c>
      <c r="E17" s="38">
        <f>+D17</f>
        <v>4710</v>
      </c>
      <c r="F17" s="47"/>
    </row>
    <row r="18" spans="1:6" ht="15.75" customHeight="1">
      <c r="A18" s="11" t="s">
        <v>24</v>
      </c>
      <c r="B18" s="21">
        <v>9515</v>
      </c>
      <c r="C18" s="61">
        <v>0</v>
      </c>
      <c r="D18" s="24">
        <f>+B18+C18</f>
        <v>9515</v>
      </c>
      <c r="E18" s="24">
        <f>+D18-B18</f>
        <v>0</v>
      </c>
      <c r="F18" s="30"/>
    </row>
    <row r="19" spans="1:6" ht="15.75" customHeight="1">
      <c r="A19" s="11" t="s">
        <v>25</v>
      </c>
      <c r="B19" s="21">
        <v>8304</v>
      </c>
      <c r="C19" s="61">
        <v>0</v>
      </c>
      <c r="D19" s="24">
        <f>+B19+C19</f>
        <v>8304</v>
      </c>
      <c r="E19" s="24">
        <f>+D19-B19</f>
        <v>0</v>
      </c>
      <c r="F19" s="29"/>
    </row>
    <row r="20" spans="1:6" s="27" customFormat="1" ht="15.75" customHeight="1">
      <c r="A20" s="46" t="s">
        <v>54</v>
      </c>
      <c r="B20" s="39" t="s">
        <v>11</v>
      </c>
      <c r="C20" s="55">
        <v>10953</v>
      </c>
      <c r="D20" s="39">
        <f aca="true" t="shared" si="2" ref="D20:E22">+C20</f>
        <v>10953</v>
      </c>
      <c r="E20" s="38">
        <f t="shared" si="2"/>
        <v>10953</v>
      </c>
      <c r="F20" s="47"/>
    </row>
    <row r="21" spans="1:6" s="27" customFormat="1" ht="15.75" customHeight="1">
      <c r="A21" s="46" t="s">
        <v>16</v>
      </c>
      <c r="B21" s="39" t="s">
        <v>11</v>
      </c>
      <c r="C21" s="55">
        <v>2563</v>
      </c>
      <c r="D21" s="39">
        <f t="shared" si="2"/>
        <v>2563</v>
      </c>
      <c r="E21" s="38">
        <f t="shared" si="2"/>
        <v>2563</v>
      </c>
      <c r="F21" s="47"/>
    </row>
    <row r="22" spans="1:6" s="27" customFormat="1" ht="15.75" customHeight="1">
      <c r="A22" s="46" t="s">
        <v>55</v>
      </c>
      <c r="B22" s="39" t="s">
        <v>11</v>
      </c>
      <c r="C22" s="55">
        <v>1438</v>
      </c>
      <c r="D22" s="39">
        <f t="shared" si="2"/>
        <v>1438</v>
      </c>
      <c r="E22" s="38">
        <f t="shared" si="2"/>
        <v>1438</v>
      </c>
      <c r="F22" s="47"/>
    </row>
    <row r="23" spans="1:6" ht="15.75" customHeight="1">
      <c r="A23" s="11" t="s">
        <v>2</v>
      </c>
      <c r="B23" s="21">
        <v>684</v>
      </c>
      <c r="C23" s="61">
        <v>0</v>
      </c>
      <c r="D23" s="24">
        <f>+B23+C23</f>
        <v>684</v>
      </c>
      <c r="E23" s="23">
        <f>+D23-B23</f>
        <v>0</v>
      </c>
      <c r="F23" s="29"/>
    </row>
    <row r="24" spans="1:6" s="27" customFormat="1" ht="15.75" customHeight="1">
      <c r="A24" s="46" t="s">
        <v>26</v>
      </c>
      <c r="B24" s="39" t="s">
        <v>11</v>
      </c>
      <c r="C24" s="55">
        <v>1455</v>
      </c>
      <c r="D24" s="39">
        <f>+C24</f>
        <v>1455</v>
      </c>
      <c r="E24" s="38">
        <f>+D24</f>
        <v>1455</v>
      </c>
      <c r="F24" s="47"/>
    </row>
    <row r="25" spans="1:6" s="70" customFormat="1" ht="15.75" customHeight="1">
      <c r="A25" s="65" t="s">
        <v>27</v>
      </c>
      <c r="B25" s="66">
        <v>5350</v>
      </c>
      <c r="C25" s="67">
        <v>72</v>
      </c>
      <c r="D25" s="68">
        <f aca="true" t="shared" si="3" ref="D25:D30">+B25+C25</f>
        <v>5422</v>
      </c>
      <c r="E25" s="68">
        <f>+D25-B25</f>
        <v>72</v>
      </c>
      <c r="F25" s="69" t="s">
        <v>79</v>
      </c>
    </row>
    <row r="26" spans="1:6" ht="15.75" customHeight="1">
      <c r="A26" s="11" t="s">
        <v>28</v>
      </c>
      <c r="B26" s="21">
        <v>568</v>
      </c>
      <c r="C26" s="61">
        <v>0</v>
      </c>
      <c r="D26" s="24">
        <f t="shared" si="3"/>
        <v>568</v>
      </c>
      <c r="E26" s="24">
        <f>+D26-B26</f>
        <v>0</v>
      </c>
      <c r="F26" s="32"/>
    </row>
    <row r="27" spans="1:6" ht="15.75" customHeight="1">
      <c r="A27" s="11" t="s">
        <v>35</v>
      </c>
      <c r="B27" s="21">
        <v>1542</v>
      </c>
      <c r="C27" s="61">
        <v>0</v>
      </c>
      <c r="D27" s="24">
        <f t="shared" si="3"/>
        <v>1542</v>
      </c>
      <c r="E27" s="24">
        <f>+D27-B27</f>
        <v>0</v>
      </c>
      <c r="F27" s="32"/>
    </row>
    <row r="28" spans="1:6" ht="15.75" customHeight="1">
      <c r="A28" s="11" t="s">
        <v>29</v>
      </c>
      <c r="B28" s="21" t="s">
        <v>11</v>
      </c>
      <c r="C28" s="55">
        <v>1086</v>
      </c>
      <c r="D28" s="39">
        <f>+C28</f>
        <v>1086</v>
      </c>
      <c r="E28" s="38">
        <f>+D28</f>
        <v>1086</v>
      </c>
      <c r="F28" s="33" t="s">
        <v>65</v>
      </c>
    </row>
    <row r="29" spans="1:6" ht="15.75" customHeight="1">
      <c r="A29" s="11" t="s">
        <v>30</v>
      </c>
      <c r="B29" s="21">
        <v>319</v>
      </c>
      <c r="C29" s="61">
        <v>0</v>
      </c>
      <c r="D29" s="24">
        <f t="shared" si="3"/>
        <v>319</v>
      </c>
      <c r="E29" s="24">
        <f>+D29-B29</f>
        <v>0</v>
      </c>
      <c r="F29" s="32"/>
    </row>
    <row r="30" spans="1:6" ht="15.75" customHeight="1">
      <c r="A30" s="11" t="s">
        <v>31</v>
      </c>
      <c r="B30" s="21">
        <v>547</v>
      </c>
      <c r="C30" s="61">
        <v>0</v>
      </c>
      <c r="D30" s="24">
        <f t="shared" si="3"/>
        <v>547</v>
      </c>
      <c r="E30" s="24">
        <f>+D30-B30</f>
        <v>0</v>
      </c>
      <c r="F30" s="31"/>
    </row>
    <row r="31" spans="1:6" s="27" customFormat="1" ht="15.75" customHeight="1">
      <c r="A31" s="46" t="s">
        <v>34</v>
      </c>
      <c r="B31" s="39" t="s">
        <v>11</v>
      </c>
      <c r="C31" s="55">
        <v>429</v>
      </c>
      <c r="D31" s="39">
        <f>+C31</f>
        <v>429</v>
      </c>
      <c r="E31" s="38">
        <f>+D31</f>
        <v>429</v>
      </c>
      <c r="F31" s="56"/>
    </row>
    <row r="32" spans="1:6" s="27" customFormat="1" ht="15.75" customHeight="1">
      <c r="A32" s="46" t="s">
        <v>32</v>
      </c>
      <c r="B32" s="39" t="s">
        <v>11</v>
      </c>
      <c r="C32" s="55">
        <v>300</v>
      </c>
      <c r="D32" s="39">
        <f>+C32</f>
        <v>300</v>
      </c>
      <c r="E32" s="38">
        <f>+D32</f>
        <v>300</v>
      </c>
      <c r="F32" s="47"/>
    </row>
    <row r="33" spans="1:6" s="27" customFormat="1" ht="15.75" customHeight="1">
      <c r="A33" s="46" t="s">
        <v>33</v>
      </c>
      <c r="B33" s="39" t="s">
        <v>11</v>
      </c>
      <c r="C33" s="55">
        <v>9291</v>
      </c>
      <c r="D33" s="39">
        <f aca="true" t="shared" si="4" ref="D33:E36">+C33</f>
        <v>9291</v>
      </c>
      <c r="E33" s="38">
        <f t="shared" si="4"/>
        <v>9291</v>
      </c>
      <c r="F33" s="47"/>
    </row>
    <row r="34" spans="1:6" s="27" customFormat="1" ht="15.75" customHeight="1">
      <c r="A34" s="46" t="s">
        <v>48</v>
      </c>
      <c r="B34" s="39" t="s">
        <v>11</v>
      </c>
      <c r="C34" s="55">
        <v>6544</v>
      </c>
      <c r="D34" s="39">
        <f>+C34</f>
        <v>6544</v>
      </c>
      <c r="E34" s="38">
        <f>+D34</f>
        <v>6544</v>
      </c>
      <c r="F34" s="47"/>
    </row>
    <row r="35" spans="1:6" s="27" customFormat="1" ht="15.75" customHeight="1">
      <c r="A35" s="46" t="s">
        <v>49</v>
      </c>
      <c r="B35" s="39" t="s">
        <v>11</v>
      </c>
      <c r="C35" s="55">
        <v>1187</v>
      </c>
      <c r="D35" s="39">
        <f>+C35</f>
        <v>1187</v>
      </c>
      <c r="E35" s="38">
        <f>+D35</f>
        <v>1187</v>
      </c>
      <c r="F35" s="47"/>
    </row>
    <row r="36" spans="1:6" s="27" customFormat="1" ht="15.75" customHeight="1">
      <c r="A36" s="59" t="s">
        <v>3</v>
      </c>
      <c r="B36" s="57" t="s">
        <v>11</v>
      </c>
      <c r="C36" s="57">
        <v>1618</v>
      </c>
      <c r="D36" s="57">
        <f t="shared" si="4"/>
        <v>1618</v>
      </c>
      <c r="E36" s="58">
        <f t="shared" si="4"/>
        <v>1618</v>
      </c>
      <c r="F36" s="60"/>
    </row>
    <row r="37" spans="1:6" ht="15.75" customHeight="1">
      <c r="A37" s="34" t="s">
        <v>58</v>
      </c>
      <c r="B37" s="21">
        <v>365</v>
      </c>
      <c r="C37" s="21">
        <v>0</v>
      </c>
      <c r="D37" s="24">
        <f aca="true" t="shared" si="5" ref="D37:D42">+B37+C37</f>
        <v>365</v>
      </c>
      <c r="E37" s="24">
        <f aca="true" t="shared" si="6" ref="E37:E42">+D37-B37</f>
        <v>0</v>
      </c>
      <c r="F37" s="35"/>
    </row>
    <row r="38" spans="1:6" ht="15.75" customHeight="1">
      <c r="A38" s="36" t="s">
        <v>59</v>
      </c>
      <c r="B38" s="21">
        <v>281</v>
      </c>
      <c r="C38" s="21">
        <v>0</v>
      </c>
      <c r="D38" s="24">
        <f t="shared" si="5"/>
        <v>281</v>
      </c>
      <c r="E38" s="24">
        <f t="shared" si="6"/>
        <v>0</v>
      </c>
      <c r="F38" s="35"/>
    </row>
    <row r="39" spans="1:6" ht="15.75" customHeight="1">
      <c r="A39" s="74" t="s">
        <v>77</v>
      </c>
      <c r="B39" s="66">
        <v>122</v>
      </c>
      <c r="C39" s="66">
        <v>396</v>
      </c>
      <c r="D39" s="68">
        <f t="shared" si="5"/>
        <v>518</v>
      </c>
      <c r="E39" s="68">
        <f t="shared" si="6"/>
        <v>396</v>
      </c>
      <c r="F39" s="71" t="s">
        <v>71</v>
      </c>
    </row>
    <row r="40" spans="1:6" s="27" customFormat="1" ht="15.75" customHeight="1">
      <c r="A40" s="72" t="s">
        <v>70</v>
      </c>
      <c r="B40" s="66">
        <v>0</v>
      </c>
      <c r="C40" s="66">
        <v>196</v>
      </c>
      <c r="D40" s="68">
        <f t="shared" si="5"/>
        <v>196</v>
      </c>
      <c r="E40" s="68">
        <f t="shared" si="6"/>
        <v>196</v>
      </c>
      <c r="F40" s="53" t="s">
        <v>74</v>
      </c>
    </row>
    <row r="41" spans="1:6" s="70" customFormat="1" ht="15.75" customHeight="1">
      <c r="A41" s="72" t="s">
        <v>72</v>
      </c>
      <c r="B41" s="66">
        <v>0</v>
      </c>
      <c r="C41" s="66">
        <v>295</v>
      </c>
      <c r="D41" s="68">
        <f t="shared" si="5"/>
        <v>295</v>
      </c>
      <c r="E41" s="68">
        <f t="shared" si="6"/>
        <v>295</v>
      </c>
      <c r="F41" s="71" t="s">
        <v>71</v>
      </c>
    </row>
    <row r="42" spans="1:6" s="70" customFormat="1" ht="15.75" customHeight="1">
      <c r="A42" s="72" t="s">
        <v>73</v>
      </c>
      <c r="B42" s="66">
        <v>0</v>
      </c>
      <c r="C42" s="66">
        <v>428</v>
      </c>
      <c r="D42" s="68">
        <f t="shared" si="5"/>
        <v>428</v>
      </c>
      <c r="E42" s="68">
        <f t="shared" si="6"/>
        <v>428</v>
      </c>
      <c r="F42" s="71" t="s">
        <v>71</v>
      </c>
    </row>
    <row r="43" spans="1:6" ht="18" customHeight="1">
      <c r="A43" s="28" t="s">
        <v>13</v>
      </c>
      <c r="B43" s="20">
        <f>SUM(B13:B42)</f>
        <v>68254</v>
      </c>
      <c r="C43" s="20">
        <f>SUM(C13:C42)</f>
        <v>10148</v>
      </c>
      <c r="D43" s="20">
        <f>SUM(D13:D42)</f>
        <v>78402</v>
      </c>
      <c r="E43" s="20">
        <f>SUM(E13:E42)</f>
        <v>10148</v>
      </c>
      <c r="F43" s="12"/>
    </row>
    <row r="44" spans="1:6" s="27" customFormat="1" ht="28.5" customHeight="1">
      <c r="A44" s="52" t="s">
        <v>56</v>
      </c>
      <c r="B44" s="41">
        <f>20000-898</f>
        <v>19102</v>
      </c>
      <c r="C44" s="73">
        <f>157+8+288-C45-C46-C47-C48-C49-C50-C51</f>
        <v>-19102</v>
      </c>
      <c r="D44" s="41">
        <f>+B44+C44</f>
        <v>0</v>
      </c>
      <c r="E44" s="41">
        <f>+D44-B44</f>
        <v>-19102</v>
      </c>
      <c r="F44" s="53" t="s">
        <v>75</v>
      </c>
    </row>
    <row r="45" spans="1:6" ht="15.75" customHeight="1">
      <c r="A45" s="14" t="s">
        <v>43</v>
      </c>
      <c r="B45" s="21" t="s">
        <v>11</v>
      </c>
      <c r="C45" s="55">
        <v>1542</v>
      </c>
      <c r="D45" s="39">
        <f aca="true" t="shared" si="7" ref="D45:E50">+C45</f>
        <v>1542</v>
      </c>
      <c r="E45" s="38">
        <f t="shared" si="7"/>
        <v>1542</v>
      </c>
      <c r="F45" s="13"/>
    </row>
    <row r="46" spans="1:6" ht="15.75" customHeight="1">
      <c r="A46" s="14" t="s">
        <v>41</v>
      </c>
      <c r="B46" s="21" t="s">
        <v>11</v>
      </c>
      <c r="C46" s="55">
        <v>7133</v>
      </c>
      <c r="D46" s="39">
        <f t="shared" si="7"/>
        <v>7133</v>
      </c>
      <c r="E46" s="38">
        <f t="shared" si="7"/>
        <v>7133</v>
      </c>
      <c r="F46" s="13"/>
    </row>
    <row r="47" spans="1:6" ht="15.75" customHeight="1">
      <c r="A47" s="14" t="s">
        <v>42</v>
      </c>
      <c r="B47" s="21" t="s">
        <v>11</v>
      </c>
      <c r="C47" s="55">
        <v>2184</v>
      </c>
      <c r="D47" s="39">
        <f t="shared" si="7"/>
        <v>2184</v>
      </c>
      <c r="E47" s="38">
        <f t="shared" si="7"/>
        <v>2184</v>
      </c>
      <c r="F47" s="13"/>
    </row>
    <row r="48" spans="1:6" ht="15.75" customHeight="1">
      <c r="A48" s="14" t="s">
        <v>44</v>
      </c>
      <c r="B48" s="21" t="s">
        <v>11</v>
      </c>
      <c r="C48" s="55">
        <v>2239</v>
      </c>
      <c r="D48" s="39">
        <f t="shared" si="7"/>
        <v>2239</v>
      </c>
      <c r="E48" s="38">
        <f t="shared" si="7"/>
        <v>2239</v>
      </c>
      <c r="F48" s="13"/>
    </row>
    <row r="49" spans="1:6" ht="15.75" customHeight="1">
      <c r="A49" s="14" t="s">
        <v>45</v>
      </c>
      <c r="B49" s="21" t="s">
        <v>11</v>
      </c>
      <c r="C49" s="55">
        <v>2957</v>
      </c>
      <c r="D49" s="39">
        <f t="shared" si="7"/>
        <v>2957</v>
      </c>
      <c r="E49" s="38">
        <f t="shared" si="7"/>
        <v>2957</v>
      </c>
      <c r="F49" s="13"/>
    </row>
    <row r="50" spans="1:6" s="27" customFormat="1" ht="15.75" customHeight="1">
      <c r="A50" s="50" t="s">
        <v>46</v>
      </c>
      <c r="B50" s="39" t="s">
        <v>11</v>
      </c>
      <c r="C50" s="55">
        <v>3500</v>
      </c>
      <c r="D50" s="39">
        <f t="shared" si="7"/>
        <v>3500</v>
      </c>
      <c r="E50" s="38">
        <f t="shared" si="7"/>
        <v>3500</v>
      </c>
      <c r="F50" s="26"/>
    </row>
    <row r="51" spans="1:6" s="6" customFormat="1" ht="15.75" customHeight="1">
      <c r="A51" s="14" t="s">
        <v>63</v>
      </c>
      <c r="B51" s="21">
        <v>0</v>
      </c>
      <c r="C51" s="21">
        <v>0</v>
      </c>
      <c r="D51" s="21">
        <v>0</v>
      </c>
      <c r="E51" s="21">
        <v>0</v>
      </c>
      <c r="F51" s="30" t="s">
        <v>81</v>
      </c>
    </row>
    <row r="52" spans="1:6" ht="17.25" customHeight="1">
      <c r="A52" s="18" t="s">
        <v>14</v>
      </c>
      <c r="B52" s="20">
        <f>SUM(B44:B51)</f>
        <v>19102</v>
      </c>
      <c r="C52" s="20">
        <f>SUM(C44:C51)</f>
        <v>453</v>
      </c>
      <c r="D52" s="20">
        <f>SUM(D44:D51)</f>
        <v>19555</v>
      </c>
      <c r="E52" s="20">
        <f>SUM(E44:E51)</f>
        <v>453</v>
      </c>
      <c r="F52" s="15"/>
    </row>
    <row r="53" spans="1:6" s="27" customFormat="1" ht="26.25" customHeight="1">
      <c r="A53" s="52" t="s">
        <v>57</v>
      </c>
      <c r="B53" s="41">
        <v>5000</v>
      </c>
      <c r="C53" s="41">
        <f>-C54-C55-157+48</f>
        <v>-5000</v>
      </c>
      <c r="D53" s="41">
        <f>+B53+C53</f>
        <v>0</v>
      </c>
      <c r="E53" s="41">
        <f>+D53-B53</f>
        <v>-5000</v>
      </c>
      <c r="F53" s="53" t="s">
        <v>76</v>
      </c>
    </row>
    <row r="54" spans="1:6" s="45" customFormat="1" ht="15.75" customHeight="1">
      <c r="A54" s="42" t="s">
        <v>67</v>
      </c>
      <c r="B54" s="43" t="s">
        <v>11</v>
      </c>
      <c r="C54" s="39">
        <f>2803+48</f>
        <v>2851</v>
      </c>
      <c r="D54" s="43">
        <f>+C54</f>
        <v>2851</v>
      </c>
      <c r="E54" s="43">
        <f>+D54</f>
        <v>2851</v>
      </c>
      <c r="F54" s="40"/>
    </row>
    <row r="55" spans="1:6" s="45" customFormat="1" ht="15.75" customHeight="1">
      <c r="A55" s="42" t="s">
        <v>66</v>
      </c>
      <c r="B55" s="43" t="s">
        <v>11</v>
      </c>
      <c r="C55" s="39">
        <v>2040</v>
      </c>
      <c r="D55" s="43">
        <f>+C55</f>
        <v>2040</v>
      </c>
      <c r="E55" s="43">
        <f>+D55</f>
        <v>2040</v>
      </c>
      <c r="F55" s="44"/>
    </row>
    <row r="56" spans="1:6" ht="17.25" customHeight="1">
      <c r="A56" s="18" t="s">
        <v>68</v>
      </c>
      <c r="B56" s="20">
        <f>SUM(B53:B55)</f>
        <v>5000</v>
      </c>
      <c r="C56" s="20">
        <f>SUM(C53:C55)</f>
        <v>-109</v>
      </c>
      <c r="D56" s="20">
        <f>SUM(D53:D55)</f>
        <v>4891</v>
      </c>
      <c r="E56" s="20">
        <f>SUM(E53:E55)</f>
        <v>-109</v>
      </c>
      <c r="F56" s="15"/>
    </row>
    <row r="57" spans="1:6" s="27" customFormat="1" ht="19.5" customHeight="1">
      <c r="A57" s="52" t="s">
        <v>15</v>
      </c>
      <c r="B57" s="41">
        <v>5000</v>
      </c>
      <c r="C57" s="41">
        <f>-C58-8</f>
        <v>-5000</v>
      </c>
      <c r="D57" s="41">
        <f>+B57+C57</f>
        <v>0</v>
      </c>
      <c r="E57" s="41">
        <f>+D57-B57</f>
        <v>-5000</v>
      </c>
      <c r="F57" s="53" t="s">
        <v>69</v>
      </c>
    </row>
    <row r="58" spans="1:6" s="27" customFormat="1" ht="17.25" customHeight="1">
      <c r="A58" s="37" t="s">
        <v>40</v>
      </c>
      <c r="B58" s="51" t="s">
        <v>11</v>
      </c>
      <c r="C58" s="39">
        <v>4992</v>
      </c>
      <c r="D58" s="39">
        <f>+C58</f>
        <v>4992</v>
      </c>
      <c r="E58" s="39">
        <f>+D58</f>
        <v>4992</v>
      </c>
      <c r="F58" s="26"/>
    </row>
    <row r="59" spans="1:6" ht="19.5" customHeight="1">
      <c r="A59" s="28" t="s">
        <v>17</v>
      </c>
      <c r="B59" s="20">
        <f>+B57+B56+B52+B43</f>
        <v>97356</v>
      </c>
      <c r="C59" s="20">
        <f>+C57+C56+C52+C43+C58</f>
        <v>10484</v>
      </c>
      <c r="D59" s="20">
        <f>+D57+D56+D52+D43+D58</f>
        <v>107840</v>
      </c>
      <c r="E59" s="20">
        <f>+E57+E56+E52+E43+E58</f>
        <v>10484</v>
      </c>
      <c r="F59" s="12"/>
    </row>
    <row r="60" spans="1:6" s="27" customFormat="1" ht="117" customHeight="1">
      <c r="A60" s="54" t="s">
        <v>18</v>
      </c>
      <c r="B60" s="41">
        <f>5000-365-281-122</f>
        <v>4232</v>
      </c>
      <c r="C60" s="73">
        <f>-288-95-811-295-428-396-48-72+3000</f>
        <v>567</v>
      </c>
      <c r="D60" s="41">
        <f>+B60+C60</f>
        <v>4799</v>
      </c>
      <c r="E60" s="41">
        <f>+D60-B60</f>
        <v>567</v>
      </c>
      <c r="F60" s="64" t="s">
        <v>82</v>
      </c>
    </row>
    <row r="61" spans="1:6" s="7" customFormat="1" ht="18.75" customHeight="1">
      <c r="A61" s="16" t="s">
        <v>19</v>
      </c>
      <c r="B61" s="49">
        <f>+B12+B59+B60</f>
        <v>154989</v>
      </c>
      <c r="C61" s="22">
        <f>+C12+C59+C60</f>
        <v>11051</v>
      </c>
      <c r="D61" s="22">
        <f>+D12+D59+D60</f>
        <v>166040</v>
      </c>
      <c r="E61" s="22">
        <f>+E12+E59+E60</f>
        <v>11051</v>
      </c>
      <c r="F61" s="17"/>
    </row>
    <row r="62" spans="1:6" s="45" customFormat="1" ht="17.25" customHeight="1">
      <c r="A62" s="83" t="s">
        <v>61</v>
      </c>
      <c r="B62" s="76"/>
      <c r="C62" s="76"/>
      <c r="D62" s="77"/>
      <c r="E62" s="76"/>
      <c r="F62" s="79"/>
    </row>
    <row r="63" spans="1:6" s="45" customFormat="1" ht="17.25" customHeight="1">
      <c r="A63" s="75" t="s">
        <v>78</v>
      </c>
      <c r="B63" s="76">
        <v>0</v>
      </c>
      <c r="C63" s="76">
        <v>4060</v>
      </c>
      <c r="D63" s="43">
        <f>+C63</f>
        <v>4060</v>
      </c>
      <c r="E63" s="62">
        <f>+D63</f>
        <v>4060</v>
      </c>
      <c r="F63" s="79"/>
    </row>
    <row r="64" spans="1:6" s="45" customFormat="1" ht="17.25" customHeight="1">
      <c r="A64" s="75" t="s">
        <v>0</v>
      </c>
      <c r="B64" s="76">
        <v>0</v>
      </c>
      <c r="C64" s="78">
        <v>400</v>
      </c>
      <c r="D64" s="43">
        <f>+C64</f>
        <v>400</v>
      </c>
      <c r="E64" s="62">
        <f>+D64</f>
        <v>400</v>
      </c>
      <c r="F64" s="79"/>
    </row>
    <row r="65" spans="1:6" s="45" customFormat="1" ht="17.25" customHeight="1">
      <c r="A65" s="80" t="s">
        <v>62</v>
      </c>
      <c r="B65" s="81">
        <f>SUM(B63:B64)</f>
        <v>0</v>
      </c>
      <c r="C65" s="81">
        <f>SUM(C63:C64)</f>
        <v>4460</v>
      </c>
      <c r="D65" s="81">
        <f>SUM(D63:D64)</f>
        <v>4460</v>
      </c>
      <c r="E65" s="81">
        <f>SUM(E63:E64)</f>
        <v>4460</v>
      </c>
      <c r="F65" s="82"/>
    </row>
    <row r="66" spans="1:6" s="7" customFormat="1" ht="27" customHeight="1">
      <c r="A66" s="16" t="s">
        <v>64</v>
      </c>
      <c r="B66" s="22">
        <f>+B61+B65</f>
        <v>154989</v>
      </c>
      <c r="C66" s="20">
        <f>+C61+C65</f>
        <v>15511</v>
      </c>
      <c r="D66" s="22">
        <f>+D61+D65</f>
        <v>170500</v>
      </c>
      <c r="E66" s="22">
        <f>+E61+E65</f>
        <v>15511</v>
      </c>
      <c r="F66" s="17"/>
    </row>
    <row r="67" ht="12.75">
      <c r="F67" s="2"/>
    </row>
    <row r="68" ht="12.75">
      <c r="F68" s="2"/>
    </row>
    <row r="69" ht="12.75">
      <c r="F69" s="2"/>
    </row>
    <row r="70" ht="12.75">
      <c r="F70" s="2"/>
    </row>
    <row r="71" ht="12.75">
      <c r="F71" s="2"/>
    </row>
    <row r="72" ht="12.75">
      <c r="F72" s="2"/>
    </row>
    <row r="73" ht="12.75">
      <c r="F73" s="2"/>
    </row>
    <row r="74" ht="12.75">
      <c r="F74" s="2"/>
    </row>
    <row r="75" ht="12.75">
      <c r="F75" s="2"/>
    </row>
    <row r="76" ht="12.75">
      <c r="F76" s="2"/>
    </row>
    <row r="77" ht="12.75">
      <c r="F77" s="2"/>
    </row>
    <row r="78" ht="12.75">
      <c r="F78" s="2"/>
    </row>
    <row r="79" ht="12.75">
      <c r="F79" s="2"/>
    </row>
    <row r="80" ht="12.75">
      <c r="F80" s="2"/>
    </row>
    <row r="81" ht="12.75">
      <c r="F81" s="2"/>
    </row>
    <row r="82" ht="12.75">
      <c r="F82" s="2"/>
    </row>
    <row r="83" ht="12.75">
      <c r="F83" s="2"/>
    </row>
    <row r="84" ht="12.75">
      <c r="F84" s="2"/>
    </row>
    <row r="85" ht="12.75">
      <c r="F85" s="2"/>
    </row>
    <row r="86" ht="12.75">
      <c r="F86" s="2"/>
    </row>
    <row r="87" ht="12.75">
      <c r="F87" s="2"/>
    </row>
    <row r="88" ht="12.75">
      <c r="F88" s="2"/>
    </row>
    <row r="89" ht="12.75">
      <c r="F89" s="2"/>
    </row>
    <row r="90" ht="12.75">
      <c r="F90" s="2"/>
    </row>
    <row r="91" ht="12.75">
      <c r="F91" s="2"/>
    </row>
    <row r="92" ht="12.75">
      <c r="F92" s="2"/>
    </row>
    <row r="93" ht="12.75">
      <c r="F93" s="2"/>
    </row>
    <row r="94" ht="12.75">
      <c r="F94" s="2"/>
    </row>
    <row r="95" ht="12.75">
      <c r="F95" s="2"/>
    </row>
    <row r="96" ht="12.75">
      <c r="F96" s="2"/>
    </row>
    <row r="97" ht="12.75">
      <c r="F97" s="2"/>
    </row>
    <row r="98" ht="12.75">
      <c r="F98" s="2"/>
    </row>
    <row r="99" ht="12.75">
      <c r="F99" s="2"/>
    </row>
    <row r="100" ht="12.75">
      <c r="F100" s="2"/>
    </row>
    <row r="101" ht="12.75">
      <c r="F101" s="2"/>
    </row>
    <row r="102" ht="12.75">
      <c r="F102" s="2"/>
    </row>
    <row r="103" ht="12.75">
      <c r="F103" s="2"/>
    </row>
    <row r="104" ht="12.75">
      <c r="F104" s="2"/>
    </row>
    <row r="105" ht="12.75">
      <c r="F105" s="2"/>
    </row>
    <row r="106" ht="12.75">
      <c r="F106" s="2"/>
    </row>
    <row r="107" ht="12.75">
      <c r="F107" s="2"/>
    </row>
    <row r="108" ht="12.75">
      <c r="F108" s="2"/>
    </row>
    <row r="109" ht="12.75">
      <c r="F109" s="2"/>
    </row>
    <row r="110" ht="12.75">
      <c r="F110" s="2"/>
    </row>
    <row r="111" ht="12.75">
      <c r="F111" s="2"/>
    </row>
    <row r="112" ht="12.75">
      <c r="F112" s="2"/>
    </row>
    <row r="113" ht="12.75">
      <c r="F113" s="2"/>
    </row>
    <row r="114" ht="12.75">
      <c r="F114" s="2"/>
    </row>
    <row r="115" ht="12.75">
      <c r="F115" s="2"/>
    </row>
    <row r="116" ht="12.75">
      <c r="F116" s="2"/>
    </row>
    <row r="117" ht="12.75">
      <c r="F117" s="2"/>
    </row>
    <row r="118" ht="12.75">
      <c r="F118" s="2"/>
    </row>
    <row r="119" ht="12.75">
      <c r="F119" s="2"/>
    </row>
    <row r="120" ht="12.75">
      <c r="F120" s="2"/>
    </row>
    <row r="121" ht="12.75">
      <c r="F121" s="2"/>
    </row>
    <row r="122" ht="12.75">
      <c r="F122" s="2"/>
    </row>
    <row r="123" ht="12.75">
      <c r="F123" s="2"/>
    </row>
    <row r="124" ht="12.75">
      <c r="F124" s="2"/>
    </row>
    <row r="125" ht="12.75">
      <c r="F125" s="2"/>
    </row>
    <row r="126" ht="12.75">
      <c r="F126" s="2"/>
    </row>
    <row r="127" ht="12.75">
      <c r="F127" s="2"/>
    </row>
    <row r="128" ht="12.75">
      <c r="F128" s="2"/>
    </row>
    <row r="129" ht="12.75">
      <c r="F129" s="2"/>
    </row>
    <row r="130" ht="12.75">
      <c r="F130" s="2"/>
    </row>
    <row r="131" ht="12.75">
      <c r="F131" s="2"/>
    </row>
    <row r="132" ht="12.75">
      <c r="F132" s="2"/>
    </row>
    <row r="133" ht="12.75">
      <c r="F133" s="2"/>
    </row>
    <row r="134" ht="12.75">
      <c r="F134" s="2"/>
    </row>
    <row r="135" ht="12.75">
      <c r="F135" s="2"/>
    </row>
    <row r="136" ht="12.75">
      <c r="F136" s="2"/>
    </row>
    <row r="137" ht="12.75">
      <c r="F137" s="2"/>
    </row>
    <row r="138" ht="12.75">
      <c r="F138" s="2"/>
    </row>
    <row r="139" ht="12.75">
      <c r="F139" s="2"/>
    </row>
    <row r="140" ht="12.75">
      <c r="F140" s="2"/>
    </row>
    <row r="141" ht="12.75">
      <c r="F141" s="2"/>
    </row>
    <row r="142" ht="12.75">
      <c r="F142" s="2"/>
    </row>
    <row r="143" ht="12.75">
      <c r="F143" s="2"/>
    </row>
    <row r="144" ht="12.75">
      <c r="F144" s="2"/>
    </row>
    <row r="145" ht="12.75">
      <c r="F145" s="2"/>
    </row>
    <row r="146" ht="12.75">
      <c r="F146" s="2"/>
    </row>
    <row r="147" ht="12.75">
      <c r="F147" s="2"/>
    </row>
    <row r="148" ht="12.75">
      <c r="F148" s="2"/>
    </row>
    <row r="149" ht="12.75">
      <c r="F149" s="2"/>
    </row>
    <row r="150" ht="12.75">
      <c r="F150" s="2"/>
    </row>
    <row r="151" ht="12.75">
      <c r="F151" s="2"/>
    </row>
    <row r="152" ht="12.75">
      <c r="F152" s="2"/>
    </row>
    <row r="153" ht="12.75">
      <c r="F153" s="2"/>
    </row>
    <row r="154" ht="12.75">
      <c r="F154" s="2"/>
    </row>
    <row r="155" ht="12.75">
      <c r="F155" s="2"/>
    </row>
    <row r="156" ht="12.75">
      <c r="F156" s="2"/>
    </row>
    <row r="157" ht="12.75">
      <c r="F157" s="1"/>
    </row>
    <row r="158" ht="12.75">
      <c r="F158" s="1"/>
    </row>
    <row r="159" ht="12.75">
      <c r="F159" s="1"/>
    </row>
    <row r="160" ht="12.75">
      <c r="F160" s="1"/>
    </row>
    <row r="161" ht="12.75">
      <c r="F161" s="1"/>
    </row>
    <row r="162" ht="12.75">
      <c r="F162" s="1"/>
    </row>
    <row r="163" ht="12.75">
      <c r="F163" s="1"/>
    </row>
    <row r="164" ht="12.75">
      <c r="F164" s="1"/>
    </row>
    <row r="165" ht="12.75">
      <c r="F165" s="1"/>
    </row>
    <row r="166" ht="12.75">
      <c r="F166" s="1"/>
    </row>
    <row r="167" ht="12.75">
      <c r="F167" s="1"/>
    </row>
    <row r="168" ht="12.75">
      <c r="F168" s="1"/>
    </row>
    <row r="169" ht="12.75">
      <c r="F169" s="1"/>
    </row>
    <row r="170" ht="12.75">
      <c r="F170" s="1"/>
    </row>
    <row r="171" ht="12.75">
      <c r="F171" s="1"/>
    </row>
    <row r="172" ht="12.75">
      <c r="F172" s="1"/>
    </row>
    <row r="173" ht="12.75">
      <c r="F173" s="1"/>
    </row>
    <row r="174" ht="12.75">
      <c r="F174" s="1"/>
    </row>
    <row r="175" ht="12.75">
      <c r="F175" s="1"/>
    </row>
    <row r="176" ht="12.75">
      <c r="F176" s="1"/>
    </row>
    <row r="177" ht="12.75">
      <c r="F177" s="1"/>
    </row>
    <row r="178" ht="12.75">
      <c r="F178" s="1"/>
    </row>
    <row r="179" ht="12.75">
      <c r="F179" s="1"/>
    </row>
    <row r="180" ht="12.75">
      <c r="F180" s="1"/>
    </row>
    <row r="181" ht="12.75">
      <c r="F181" s="1"/>
    </row>
    <row r="182" ht="12.75">
      <c r="F182" s="1"/>
    </row>
    <row r="183" ht="12.75">
      <c r="F183" s="1"/>
    </row>
    <row r="184" ht="12.75">
      <c r="F184" s="1"/>
    </row>
    <row r="185" ht="12.75">
      <c r="F185" s="1"/>
    </row>
    <row r="186" ht="12.75">
      <c r="F186" s="1"/>
    </row>
    <row r="187" ht="12.75">
      <c r="F187" s="1"/>
    </row>
    <row r="188" ht="12.75">
      <c r="F188" s="1"/>
    </row>
    <row r="189" ht="12.75">
      <c r="F189" s="1"/>
    </row>
    <row r="190" ht="12.75">
      <c r="F190" s="1"/>
    </row>
    <row r="191" ht="12.75">
      <c r="F191" s="1"/>
    </row>
    <row r="192" ht="12.75">
      <c r="F192" s="1"/>
    </row>
    <row r="193" ht="12.75">
      <c r="F193" s="1"/>
    </row>
    <row r="194" ht="12.75">
      <c r="F194" s="1"/>
    </row>
    <row r="195" ht="12.75">
      <c r="F195" s="1"/>
    </row>
    <row r="196" ht="12.75">
      <c r="F196" s="1"/>
    </row>
    <row r="197" ht="12.75">
      <c r="F197" s="1"/>
    </row>
    <row r="198" ht="12.75">
      <c r="F198" s="1"/>
    </row>
    <row r="199" ht="12.75">
      <c r="F199" s="1"/>
    </row>
    <row r="200" ht="12.75">
      <c r="F200" s="1"/>
    </row>
    <row r="201" ht="12.75">
      <c r="F201" s="1"/>
    </row>
    <row r="202" ht="12.75">
      <c r="F202" s="1"/>
    </row>
    <row r="203" ht="12.75">
      <c r="F203" s="1"/>
    </row>
    <row r="204" ht="12.75">
      <c r="F204" s="1"/>
    </row>
    <row r="205" ht="12.75">
      <c r="F205" s="1"/>
    </row>
    <row r="206" ht="12.75">
      <c r="F206" s="1"/>
    </row>
    <row r="207" ht="12.75">
      <c r="F207" s="1"/>
    </row>
    <row r="208" ht="12.75">
      <c r="F208" s="1"/>
    </row>
    <row r="209" ht="12.75">
      <c r="F209" s="1"/>
    </row>
    <row r="210" ht="12.75">
      <c r="F210" s="1"/>
    </row>
    <row r="211" ht="12.75">
      <c r="F211" s="1"/>
    </row>
    <row r="212" ht="12.75">
      <c r="F212" s="1"/>
    </row>
    <row r="213" ht="12.75">
      <c r="F213" s="1"/>
    </row>
    <row r="214" ht="12.75">
      <c r="F214" s="1"/>
    </row>
    <row r="215" ht="12.75">
      <c r="F215" s="1"/>
    </row>
    <row r="216" ht="12.75">
      <c r="F216" s="1"/>
    </row>
    <row r="217" ht="12.75">
      <c r="F217" s="1"/>
    </row>
    <row r="218" ht="12.75">
      <c r="F218" s="1"/>
    </row>
    <row r="219" ht="12.75">
      <c r="F219" s="1"/>
    </row>
    <row r="220" ht="12.75">
      <c r="F220" s="1"/>
    </row>
    <row r="221" ht="12.75">
      <c r="F221" s="1"/>
    </row>
    <row r="222" ht="12.75">
      <c r="F222" s="1"/>
    </row>
    <row r="223" ht="12.75">
      <c r="F223" s="1"/>
    </row>
    <row r="224" ht="12.75">
      <c r="F224" s="1"/>
    </row>
    <row r="225" ht="12.75">
      <c r="F225" s="1"/>
    </row>
    <row r="226" ht="12.75">
      <c r="F226" s="1"/>
    </row>
    <row r="227" ht="12.75">
      <c r="F227" s="1"/>
    </row>
    <row r="228" ht="12.75">
      <c r="F228" s="1"/>
    </row>
    <row r="229" ht="12.75">
      <c r="F229" s="1"/>
    </row>
  </sheetData>
  <mergeCells count="6">
    <mergeCell ref="A1:A2"/>
    <mergeCell ref="F1:F2"/>
    <mergeCell ref="B1:B2"/>
    <mergeCell ref="C1:C2"/>
    <mergeCell ref="D1:D2"/>
    <mergeCell ref="E1:E2"/>
  </mergeCells>
  <printOptions horizontalCentered="1"/>
  <pageMargins left="0.43" right="0.36" top="0.72" bottom="0.48" header="0.44" footer="0.16"/>
  <pageSetup blackAndWhite="1" horizontalDpi="300" verticalDpi="300" orientation="landscape" paperSize="9" scale="90" r:id="rId1"/>
  <headerFooter alignWithMargins="0">
    <oddHeader>&amp;C&amp;"Times New Roman,Félkövér"&amp;14Intézmény felújítások&amp;"ti,Félkövér"&amp;12
&amp;R&amp;"Times New Roman,Normál"&amp;8 5. sz. melléklet
ezer Ft
</oddHeader>
    <oddFooter>&amp;L&amp;"Times New Roman,Normál"&amp;8Kaposvár, &amp;D
&amp;C&amp;"Times New Roman,Normál"&amp;8&amp;Z&amp;F/&amp;A    Szabó Tiborné&amp;"Arial CE,Normál"&amp;10
&amp;R&amp;"Times New Roman,Normál"&amp;8&amp;P/&amp;N
</oddFooter>
  </headerFooter>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Balogh Réka</cp:lastModifiedBy>
  <cp:lastPrinted>2007-09-11T12:59:06Z</cp:lastPrinted>
  <dcterms:created xsi:type="dcterms:W3CDTF">2006-10-17T07:01:27Z</dcterms:created>
  <dcterms:modified xsi:type="dcterms:W3CDTF">2007-09-13T11:54:24Z</dcterms:modified>
  <cp:category/>
  <cp:version/>
  <cp:contentType/>
  <cp:contentStatus/>
</cp:coreProperties>
</file>