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6 LF 07besz" sheetId="1" r:id="rId1"/>
  </sheets>
  <definedNames>
    <definedName name="_xlnm.Print_Titles" localSheetId="0">'6 LF 07besz'!$A:$A,'6 LF 07besz'!$1:$2</definedName>
    <definedName name="_xlnm.Print_Area" localSheetId="0">'6 LF 07besz'!$A$1:$H$33</definedName>
  </definedNames>
  <calcPr fullCalcOnLoad="1"/>
</workbook>
</file>

<file path=xl/sharedStrings.xml><?xml version="1.0" encoding="utf-8"?>
<sst xmlns="http://schemas.openxmlformats.org/spreadsheetml/2006/main" count="117" uniqueCount="54">
  <si>
    <t>Szociális bérlakások újrahasznosítás előtti lakhatást  gátló hibáinak kijavítása és közérdekű hatósági elhelyezés keret:</t>
  </si>
  <si>
    <t xml:space="preserve">Kálvária u. 7.  udvari szárny és épület tetőfelújítása       </t>
  </si>
  <si>
    <t>274</t>
  </si>
  <si>
    <t>áfa változás</t>
  </si>
  <si>
    <t>2007. évi  előirányzat</t>
  </si>
  <si>
    <t>mód.</t>
  </si>
  <si>
    <t>Áthúzódó kiadások</t>
  </si>
  <si>
    <t>Áthúzódó kiadások összesen</t>
  </si>
  <si>
    <t>x</t>
  </si>
  <si>
    <t>Berzsenyi u. 2/b.1/4. légcserélők</t>
  </si>
  <si>
    <t>36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</si>
  <si>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</si>
  <si>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</si>
  <si>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</si>
  <si>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</si>
  <si>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</si>
  <si>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</si>
  <si>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</si>
  <si>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</si>
  <si>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</si>
  <si>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 xml:space="preserve">66,4 % tul.hányad,ebből 4.089eft bevét.terhére           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</si>
  <si>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</si>
  <si>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</si>
  <si>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</si>
  <si>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</si>
  <si>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</si>
  <si>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</si>
  <si>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u.74. bérlakás felújítása</t>
  </si>
  <si>
    <t>Dózsa Gy.u. 14.</t>
  </si>
  <si>
    <t>Sávház copilit üvegfal csere folytatása</t>
  </si>
  <si>
    <t>Fő u. 8. erkély megerősítés önkormányzatra eső része</t>
  </si>
  <si>
    <t>Kontrássy u. 2/A épület felújítása önkormányzatra eső része</t>
  </si>
  <si>
    <t xml:space="preserve">100 % tulajdoni hányad             </t>
  </si>
  <si>
    <t>342</t>
  </si>
  <si>
    <t>Nyugati temető:  szociális helyiség zuhanyzó-vizesblokk</t>
  </si>
  <si>
    <t>Megnevezés</t>
  </si>
  <si>
    <t>Megjegyzés</t>
  </si>
  <si>
    <t xml:space="preserve"> Új induló feladatok összesen:</t>
  </si>
  <si>
    <t>54,32 % tulajdoni hányad</t>
  </si>
  <si>
    <t>Nádasdi u. 1/A-1/B ing.faházak és lépcsőfeljárók felújítása</t>
  </si>
  <si>
    <t>Piac támfal egy szakaszának megerősítése</t>
  </si>
  <si>
    <t>74,09 % tulajdoni hányad</t>
  </si>
  <si>
    <t>Szerződéses lekötöttség</t>
  </si>
  <si>
    <t>eredeti</t>
  </si>
  <si>
    <t>összege</t>
  </si>
  <si>
    <t>%-a</t>
  </si>
  <si>
    <t xml:space="preserve"> -</t>
  </si>
  <si>
    <t>garanciális visszatartás</t>
  </si>
  <si>
    <t>2006.évben indított panelfelújítások</t>
  </si>
  <si>
    <t>Fő u.34. épületfelújítás kivitelezés</t>
  </si>
  <si>
    <t>Ady E. u. 1. födémcsere, tetőfelúíjtás saját erő</t>
  </si>
  <si>
    <r>
      <t>2007.I.félév teljesítés</t>
    </r>
    <r>
      <rPr>
        <b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</si>
  <si>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                         ( részletezve 6/a melléklet)</t>
    </r>
  </si>
  <si>
    <t xml:space="preserve">10 szint 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</si>
</sst>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68" fontId="7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3" fontId="8" fillId="0" borderId="4" xfId="0" applyNumberFormat="1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164" fontId="10" fillId="0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10" fillId="0" borderId="3" xfId="0" applyFont="1" applyBorder="1" applyAlignment="1">
      <alignment horizontal="right"/>
    </xf>
    <xf numFmtId="49" fontId="5" fillId="0" borderId="8" xfId="0" applyNumberFormat="1" applyFont="1" applyBorder="1" applyAlignment="1">
      <alignment/>
    </xf>
    <xf numFmtId="3" fontId="6" fillId="0" borderId="3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3" fontId="5" fillId="0" borderId="2" xfId="0" applyNumberFormat="1" applyFont="1" applyFill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8" fontId="5" fillId="0" borderId="6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245"/>
  <sheetViews>
    <sheetView tabSelected="1" workbookViewId="0" topLeftCell="A13">
      <selection activeCell="E21" sqref="E21"/>
    </sheetView>
  </sheetViews>
  <sheetFormatPr defaultColWidth="9.00390625" defaultRowHeight="12.75"/>
  <cols>
    <col min="1" max="1" width="48.125" style="9" customWidth="1"/>
    <col min="2" max="2" width="9.875" style="9" customWidth="1"/>
    <col min="3" max="3" width="10.125" style="9" customWidth="1"/>
    <col min="4" max="4" width="11.00390625" style="9" customWidth="1"/>
    <col min="5" max="5" width="10.00390625" style="9" customWidth="1"/>
    <col min="6" max="6" width="12.00390625" style="9" customWidth="1"/>
    <col min="7" max="7" width="8.375" style="9" customWidth="1"/>
    <col min="8" max="8" width="30.125" style="9" customWidth="1"/>
    <col min="9" max="9" width="9.125" style="9" customWidth="1"/>
    <col min="10" max="10" width="0" style="9" hidden="1" customWidth="1"/>
    <col min="11" max="16384" width="9.125" style="9" customWidth="1"/>
  </cols>
  <sheetData>
    <row r="1" spans="1:8" s="26" customFormat="1" ht="27" customHeight="1">
      <c r="A1" s="54" t="s">
        <v>35</v>
      </c>
      <c r="B1" s="58" t="s">
        <v>4</v>
      </c>
      <c r="C1" s="58"/>
      <c r="D1" s="58" t="s">
        <v>42</v>
      </c>
      <c r="E1" s="58"/>
      <c r="F1" s="59" t="s">
        <v>51</v>
      </c>
      <c r="G1" s="59"/>
      <c r="H1" s="56" t="s">
        <v>36</v>
      </c>
    </row>
    <row r="2" spans="1:8" s="26" customFormat="1" ht="15.75" customHeight="1">
      <c r="A2" s="55"/>
      <c r="B2" s="10" t="s">
        <v>43</v>
      </c>
      <c r="C2" s="10" t="s">
        <v>5</v>
      </c>
      <c r="D2" s="10" t="s">
        <v>44</v>
      </c>
      <c r="E2" s="11" t="s">
        <v>45</v>
      </c>
      <c r="F2" s="10" t="s">
        <v>44</v>
      </c>
      <c r="G2" s="11" t="s">
        <v>45</v>
      </c>
      <c r="H2" s="57"/>
    </row>
    <row r="3" spans="1:33" ht="12.75" customHeight="1">
      <c r="A3" s="12" t="s">
        <v>6</v>
      </c>
      <c r="B3" s="13"/>
      <c r="C3" s="13"/>
      <c r="D3" s="13"/>
      <c r="E3" s="13"/>
      <c r="F3" s="13"/>
      <c r="G3" s="13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9" customFormat="1" ht="14.25" customHeight="1">
      <c r="A4" s="2" t="s">
        <v>13</v>
      </c>
      <c r="B4" s="24">
        <v>45</v>
      </c>
      <c r="C4" s="24">
        <v>45</v>
      </c>
      <c r="D4" s="15">
        <v>45</v>
      </c>
      <c r="E4" s="7">
        <f aca="true" t="shared" si="0" ref="E4:E14">+D4/C4*100</f>
        <v>100</v>
      </c>
      <c r="F4" s="17" t="s">
        <v>46</v>
      </c>
      <c r="G4" s="17" t="s">
        <v>46</v>
      </c>
      <c r="H4" s="5" t="s">
        <v>47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16" customFormat="1" ht="14.25" customHeight="1">
      <c r="A5" s="1" t="s">
        <v>15</v>
      </c>
      <c r="B5" s="24">
        <v>220</v>
      </c>
      <c r="C5" s="24">
        <v>220</v>
      </c>
      <c r="D5" s="15">
        <v>220</v>
      </c>
      <c r="E5" s="7">
        <f>+D5/C5*100</f>
        <v>100</v>
      </c>
      <c r="F5" s="15">
        <v>220</v>
      </c>
      <c r="G5" s="7">
        <f>+F5/C5*100</f>
        <v>100</v>
      </c>
      <c r="H5" s="5" t="s">
        <v>47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29" customFormat="1" ht="14.25" customHeight="1">
      <c r="A6" s="2" t="s">
        <v>14</v>
      </c>
      <c r="B6" s="24">
        <v>199</v>
      </c>
      <c r="C6" s="24">
        <v>199</v>
      </c>
      <c r="D6" s="15">
        <v>199</v>
      </c>
      <c r="E6" s="7">
        <f t="shared" si="0"/>
        <v>100</v>
      </c>
      <c r="F6" s="15">
        <v>191</v>
      </c>
      <c r="G6" s="7">
        <f aca="true" t="shared" si="1" ref="G6:G14">+F6/C6*100</f>
        <v>95.97989949748744</v>
      </c>
      <c r="H6" s="31" t="s">
        <v>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8" s="28" customFormat="1" ht="14.25" customHeight="1">
      <c r="A7" s="3" t="s">
        <v>17</v>
      </c>
      <c r="B7" s="24">
        <v>198</v>
      </c>
      <c r="C7" s="24">
        <v>198</v>
      </c>
      <c r="D7" s="15">
        <v>198</v>
      </c>
      <c r="E7" s="7">
        <f>+D7/C7*100</f>
        <v>100</v>
      </c>
      <c r="F7" s="15">
        <v>198</v>
      </c>
      <c r="G7" s="7">
        <f>+F7/C7*100</f>
        <v>100</v>
      </c>
      <c r="H7" s="31"/>
    </row>
    <row r="8" spans="1:8" s="28" customFormat="1" ht="14.25" customHeight="1">
      <c r="A8" s="1" t="s">
        <v>31</v>
      </c>
      <c r="B8" s="24">
        <v>6147</v>
      </c>
      <c r="C8" s="24">
        <v>6147</v>
      </c>
      <c r="D8" s="15">
        <v>6147</v>
      </c>
      <c r="E8" s="7">
        <f t="shared" si="0"/>
        <v>100</v>
      </c>
      <c r="F8" s="15">
        <v>6147</v>
      </c>
      <c r="G8" s="7">
        <f t="shared" si="1"/>
        <v>100</v>
      </c>
      <c r="H8" s="32" t="s">
        <v>20</v>
      </c>
    </row>
    <row r="9" spans="1:8" s="28" customFormat="1" ht="14.25" customHeight="1">
      <c r="A9" s="3" t="s">
        <v>19</v>
      </c>
      <c r="B9" s="24">
        <v>1922</v>
      </c>
      <c r="C9" s="24">
        <v>1922</v>
      </c>
      <c r="D9" s="15">
        <v>1922</v>
      </c>
      <c r="E9" s="7">
        <f>+D9/C9*100</f>
        <v>100</v>
      </c>
      <c r="F9" s="15">
        <v>1922</v>
      </c>
      <c r="G9" s="7">
        <f>+F9/C9*100</f>
        <v>100</v>
      </c>
      <c r="H9" s="33"/>
    </row>
    <row r="10" spans="1:8" s="28" customFormat="1" ht="14.25" customHeight="1">
      <c r="A10" s="3" t="s">
        <v>16</v>
      </c>
      <c r="B10" s="24">
        <v>1872</v>
      </c>
      <c r="C10" s="24">
        <v>1872</v>
      </c>
      <c r="D10" s="15">
        <v>1872</v>
      </c>
      <c r="E10" s="7">
        <f>+D10/C10*100</f>
        <v>100</v>
      </c>
      <c r="F10" s="15">
        <v>1872</v>
      </c>
      <c r="G10" s="7">
        <f>+F10/C10*100</f>
        <v>100</v>
      </c>
      <c r="H10" s="33"/>
    </row>
    <row r="11" spans="1:8" s="28" customFormat="1" ht="14.25" customHeight="1">
      <c r="A11" s="3" t="s">
        <v>18</v>
      </c>
      <c r="B11" s="24">
        <v>397</v>
      </c>
      <c r="C11" s="24">
        <v>397</v>
      </c>
      <c r="D11" s="15">
        <v>397</v>
      </c>
      <c r="E11" s="7">
        <f t="shared" si="0"/>
        <v>100</v>
      </c>
      <c r="F11" s="15">
        <v>397</v>
      </c>
      <c r="G11" s="7">
        <f t="shared" si="1"/>
        <v>100</v>
      </c>
      <c r="H11" s="33"/>
    </row>
    <row r="12" spans="1:8" s="28" customFormat="1" ht="14.25" customHeight="1">
      <c r="A12" s="1" t="s">
        <v>30</v>
      </c>
      <c r="B12" s="24">
        <v>954</v>
      </c>
      <c r="C12" s="24">
        <v>954</v>
      </c>
      <c r="D12" s="15">
        <v>954</v>
      </c>
      <c r="E12" s="7">
        <f>+D12/C12*100</f>
        <v>100</v>
      </c>
      <c r="F12" s="15">
        <v>954</v>
      </c>
      <c r="G12" s="7">
        <f>+F12/C12*100</f>
        <v>100</v>
      </c>
      <c r="H12" s="21" t="s">
        <v>38</v>
      </c>
    </row>
    <row r="13" spans="1:10" s="28" customFormat="1" ht="14.25" customHeight="1">
      <c r="A13" s="23" t="s">
        <v>48</v>
      </c>
      <c r="B13" s="34">
        <v>608307</v>
      </c>
      <c r="C13" s="34">
        <f>608307-54300</f>
        <v>554007</v>
      </c>
      <c r="D13" s="15">
        <v>553697</v>
      </c>
      <c r="E13" s="7">
        <f t="shared" si="0"/>
        <v>99.94404402832456</v>
      </c>
      <c r="F13" s="15">
        <v>538249</v>
      </c>
      <c r="G13" s="7">
        <f t="shared" si="1"/>
        <v>97.15563160754287</v>
      </c>
      <c r="H13" s="35" t="s">
        <v>52</v>
      </c>
      <c r="J13" s="15">
        <v>538249</v>
      </c>
    </row>
    <row r="14" spans="1:8" s="28" customFormat="1" ht="21.75" customHeight="1">
      <c r="A14" s="18" t="s">
        <v>7</v>
      </c>
      <c r="B14" s="19">
        <f>SUM(B4:B13)</f>
        <v>620261</v>
      </c>
      <c r="C14" s="19">
        <f>SUM(C4:C13)</f>
        <v>565961</v>
      </c>
      <c r="D14" s="19">
        <f>SUM(D4:D13)</f>
        <v>565651</v>
      </c>
      <c r="E14" s="50">
        <f t="shared" si="0"/>
        <v>99.94522590779223</v>
      </c>
      <c r="F14" s="19">
        <f>SUM(F4:F13)</f>
        <v>550150</v>
      </c>
      <c r="G14" s="50">
        <f t="shared" si="1"/>
        <v>97.20634460678386</v>
      </c>
      <c r="H14" s="36"/>
    </row>
    <row r="15" spans="1:8" ht="33" customHeight="1">
      <c r="A15" s="20" t="s">
        <v>24</v>
      </c>
      <c r="B15" s="14">
        <f>11000+2938+466</f>
        <v>14404</v>
      </c>
      <c r="C15" s="14">
        <f>11000+2938+466</f>
        <v>14404</v>
      </c>
      <c r="D15" s="51">
        <f>+F15</f>
        <v>5682</v>
      </c>
      <c r="E15" s="61">
        <f>+D15/C15*100</f>
        <v>39.44737572896418</v>
      </c>
      <c r="F15" s="51">
        <f>1683+1226+672+1111+525+465</f>
        <v>5682</v>
      </c>
      <c r="G15" s="61">
        <f>+F15/C15*100</f>
        <v>39.44737572896418</v>
      </c>
      <c r="H15" s="37"/>
    </row>
    <row r="16" spans="1:8" s="16" customFormat="1" ht="41.25" customHeight="1">
      <c r="A16" s="38" t="s">
        <v>0</v>
      </c>
      <c r="B16" s="14">
        <v>4000</v>
      </c>
      <c r="C16" s="14">
        <f>4000-363</f>
        <v>3637</v>
      </c>
      <c r="D16" s="60" t="s">
        <v>46</v>
      </c>
      <c r="E16" s="60" t="s">
        <v>46</v>
      </c>
      <c r="F16" s="60" t="s">
        <v>46</v>
      </c>
      <c r="G16" s="60" t="s">
        <v>46</v>
      </c>
      <c r="H16" s="39"/>
    </row>
    <row r="17" spans="1:8" s="16" customFormat="1" ht="15.75" customHeight="1">
      <c r="A17" s="8" t="s">
        <v>27</v>
      </c>
      <c r="B17" s="40" t="s">
        <v>8</v>
      </c>
      <c r="C17" s="24">
        <v>363</v>
      </c>
      <c r="D17" s="51">
        <v>363</v>
      </c>
      <c r="E17" s="61">
        <f>+D17/C17*100</f>
        <v>100</v>
      </c>
      <c r="F17" s="60" t="s">
        <v>46</v>
      </c>
      <c r="G17" s="60" t="s">
        <v>46</v>
      </c>
      <c r="H17" s="39"/>
    </row>
    <row r="18" spans="1:8" s="16" customFormat="1" ht="30.75" customHeight="1">
      <c r="A18" s="20" t="s">
        <v>25</v>
      </c>
      <c r="B18" s="14">
        <v>1000</v>
      </c>
      <c r="C18" s="14">
        <f>1000-191</f>
        <v>809</v>
      </c>
      <c r="D18" s="51"/>
      <c r="E18" s="61"/>
      <c r="F18" s="51"/>
      <c r="G18" s="61"/>
      <c r="H18" s="39"/>
    </row>
    <row r="19" spans="1:8" s="16" customFormat="1" ht="15.75" customHeight="1">
      <c r="A19" s="8" t="s">
        <v>28</v>
      </c>
      <c r="B19" s="40" t="s">
        <v>8</v>
      </c>
      <c r="C19" s="24">
        <v>191</v>
      </c>
      <c r="D19" s="51">
        <v>191</v>
      </c>
      <c r="E19" s="61">
        <f>+D19/C19*100</f>
        <v>100</v>
      </c>
      <c r="F19" s="51">
        <v>191</v>
      </c>
      <c r="G19" s="61">
        <f>+F19/C19*100</f>
        <v>100</v>
      </c>
      <c r="H19" s="39"/>
    </row>
    <row r="20" spans="1:8" s="16" customFormat="1" ht="22.5" customHeight="1">
      <c r="A20" s="20" t="s">
        <v>26</v>
      </c>
      <c r="B20" s="41">
        <f>15398+33069-5000</f>
        <v>43467</v>
      </c>
      <c r="C20" s="41">
        <f>43467-C23</f>
        <v>43125</v>
      </c>
      <c r="D20" s="60" t="s">
        <v>46</v>
      </c>
      <c r="E20" s="60" t="s">
        <v>46</v>
      </c>
      <c r="F20" s="60" t="s">
        <v>46</v>
      </c>
      <c r="G20" s="60" t="s">
        <v>46</v>
      </c>
      <c r="H20" s="37"/>
    </row>
    <row r="21" spans="1:8" ht="14.25" customHeight="1">
      <c r="A21" s="1" t="s">
        <v>39</v>
      </c>
      <c r="B21" s="40" t="s">
        <v>8</v>
      </c>
      <c r="C21" s="40" t="s">
        <v>8</v>
      </c>
      <c r="D21" s="62">
        <v>4872</v>
      </c>
      <c r="E21" s="60" t="s">
        <v>46</v>
      </c>
      <c r="F21" s="60" t="s">
        <v>46</v>
      </c>
      <c r="G21" s="60" t="s">
        <v>46</v>
      </c>
      <c r="H21" s="42"/>
    </row>
    <row r="22" spans="1:8" ht="14.25" customHeight="1">
      <c r="A22" s="1" t="s">
        <v>40</v>
      </c>
      <c r="B22" s="40" t="s">
        <v>8</v>
      </c>
      <c r="C22" s="40" t="s">
        <v>8</v>
      </c>
      <c r="D22" s="60" t="s">
        <v>46</v>
      </c>
      <c r="E22" s="60" t="s">
        <v>46</v>
      </c>
      <c r="F22" s="60" t="s">
        <v>46</v>
      </c>
      <c r="G22" s="60" t="s">
        <v>46</v>
      </c>
      <c r="H22" s="42"/>
    </row>
    <row r="23" spans="1:8" ht="14.25" customHeight="1">
      <c r="A23" s="1" t="s">
        <v>21</v>
      </c>
      <c r="B23" s="40" t="s">
        <v>8</v>
      </c>
      <c r="C23" s="40">
        <v>342</v>
      </c>
      <c r="D23" s="51" t="s">
        <v>33</v>
      </c>
      <c r="E23" s="61">
        <f>+D23/C23*100</f>
        <v>100</v>
      </c>
      <c r="F23" s="4" t="s">
        <v>2</v>
      </c>
      <c r="G23" s="61">
        <f>+F23/C23*100</f>
        <v>80.11695906432749</v>
      </c>
      <c r="H23" s="42" t="s">
        <v>32</v>
      </c>
    </row>
    <row r="24" spans="1:8" ht="14.25" customHeight="1">
      <c r="A24" s="1" t="s">
        <v>1</v>
      </c>
      <c r="B24" s="40" t="s">
        <v>8</v>
      </c>
      <c r="C24" s="40" t="s">
        <v>8</v>
      </c>
      <c r="D24" s="6">
        <v>3223</v>
      </c>
      <c r="E24" s="60" t="s">
        <v>46</v>
      </c>
      <c r="F24" s="60" t="s">
        <v>46</v>
      </c>
      <c r="G24" s="60" t="s">
        <v>46</v>
      </c>
      <c r="H24" s="22"/>
    </row>
    <row r="25" spans="1:8" ht="14.25" customHeight="1">
      <c r="A25" s="1" t="s">
        <v>34</v>
      </c>
      <c r="B25" s="6" t="s">
        <v>8</v>
      </c>
      <c r="C25" s="40" t="s">
        <v>8</v>
      </c>
      <c r="D25" s="6">
        <v>1510</v>
      </c>
      <c r="E25" s="60" t="s">
        <v>46</v>
      </c>
      <c r="F25" s="60" t="s">
        <v>46</v>
      </c>
      <c r="G25" s="60" t="s">
        <v>46</v>
      </c>
      <c r="H25" s="22"/>
    </row>
    <row r="26" spans="1:8" ht="14.25" customHeight="1">
      <c r="A26" s="1" t="s">
        <v>29</v>
      </c>
      <c r="B26" s="40" t="s">
        <v>8</v>
      </c>
      <c r="C26" s="40" t="s">
        <v>8</v>
      </c>
      <c r="D26" s="60" t="s">
        <v>46</v>
      </c>
      <c r="E26" s="60" t="s">
        <v>46</v>
      </c>
      <c r="F26" s="60" t="s">
        <v>46</v>
      </c>
      <c r="G26" s="60" t="s">
        <v>46</v>
      </c>
      <c r="H26" s="42" t="s">
        <v>53</v>
      </c>
    </row>
    <row r="27" spans="1:8" ht="14.25" customHeight="1">
      <c r="A27" s="1" t="s">
        <v>50</v>
      </c>
      <c r="B27" s="40" t="s">
        <v>8</v>
      </c>
      <c r="C27" s="40" t="s">
        <v>8</v>
      </c>
      <c r="D27" s="60" t="s">
        <v>46</v>
      </c>
      <c r="E27" s="60" t="s">
        <v>46</v>
      </c>
      <c r="F27" s="60" t="s">
        <v>46</v>
      </c>
      <c r="G27" s="60" t="s">
        <v>46</v>
      </c>
      <c r="H27" s="21" t="s">
        <v>41</v>
      </c>
    </row>
    <row r="28" spans="1:8" ht="14.25" customHeight="1">
      <c r="A28" s="1" t="s">
        <v>49</v>
      </c>
      <c r="B28" s="6" t="s">
        <v>8</v>
      </c>
      <c r="C28" s="6" t="s">
        <v>8</v>
      </c>
      <c r="D28" s="60" t="s">
        <v>46</v>
      </c>
      <c r="E28" s="60" t="s">
        <v>46</v>
      </c>
      <c r="F28" s="60" t="s">
        <v>46</v>
      </c>
      <c r="G28" s="60" t="s">
        <v>46</v>
      </c>
      <c r="H28" s="22"/>
    </row>
    <row r="29" spans="1:8" ht="14.25" customHeight="1">
      <c r="A29" s="8" t="s">
        <v>9</v>
      </c>
      <c r="B29" s="6" t="s">
        <v>8</v>
      </c>
      <c r="C29" s="6">
        <v>36</v>
      </c>
      <c r="D29" s="51" t="s">
        <v>10</v>
      </c>
      <c r="E29" s="61">
        <f>+D29/C29*100</f>
        <v>100</v>
      </c>
      <c r="F29" s="4" t="s">
        <v>10</v>
      </c>
      <c r="G29" s="61">
        <f>+F29/C29*100</f>
        <v>100</v>
      </c>
      <c r="H29" s="22"/>
    </row>
    <row r="30" spans="1:8" ht="16.5" customHeight="1">
      <c r="A30" s="23" t="s">
        <v>23</v>
      </c>
      <c r="B30" s="41">
        <v>1519233</v>
      </c>
      <c r="C30" s="41">
        <f>1519233-3123</f>
        <v>1516110</v>
      </c>
      <c r="D30" s="51">
        <v>590361</v>
      </c>
      <c r="E30" s="61">
        <f>+D30/C30*100</f>
        <v>38.93919306646615</v>
      </c>
      <c r="F30" s="60" t="s">
        <v>46</v>
      </c>
      <c r="G30" s="60" t="s">
        <v>46</v>
      </c>
      <c r="H30" s="43" t="s">
        <v>22</v>
      </c>
    </row>
    <row r="31" spans="1:8" ht="16.5" customHeight="1">
      <c r="A31" s="44" t="s">
        <v>37</v>
      </c>
      <c r="B31" s="45">
        <f>SUM(B20:B30)</f>
        <v>1562700</v>
      </c>
      <c r="C31" s="45">
        <f>SUM(C20:C30)</f>
        <v>1559613</v>
      </c>
      <c r="D31" s="45">
        <f>SUM(D20:D30)</f>
        <v>599966</v>
      </c>
      <c r="E31" s="50">
        <f>+D31/C31*100</f>
        <v>38.468902221256165</v>
      </c>
      <c r="F31" s="45">
        <f>+F23+F29</f>
        <v>310</v>
      </c>
      <c r="G31" s="50">
        <f>+F31/C31*100</f>
        <v>0.01987672582877932</v>
      </c>
      <c r="H31" s="46"/>
    </row>
    <row r="32" spans="1:8" ht="16.5" customHeight="1">
      <c r="A32" s="18" t="s">
        <v>11</v>
      </c>
      <c r="B32" s="47">
        <v>3000</v>
      </c>
      <c r="C32" s="47">
        <f>3000-36</f>
        <v>2964</v>
      </c>
      <c r="D32" s="60" t="s">
        <v>46</v>
      </c>
      <c r="E32" s="60" t="s">
        <v>46</v>
      </c>
      <c r="F32" s="60" t="s">
        <v>46</v>
      </c>
      <c r="G32" s="60" t="s">
        <v>46</v>
      </c>
      <c r="H32" s="48"/>
    </row>
    <row r="33" spans="1:8" ht="15" customHeight="1">
      <c r="A33" s="52" t="s">
        <v>12</v>
      </c>
      <c r="B33" s="19">
        <f>+B32+B31+B18+B16+B15+B14</f>
        <v>2205365</v>
      </c>
      <c r="C33" s="19">
        <f>+C32+C31+C19+C18+C17+C16+C15+C14</f>
        <v>2147942</v>
      </c>
      <c r="D33" s="19">
        <f>+D31+D19+D17+D15+D14</f>
        <v>1171853</v>
      </c>
      <c r="E33" s="50">
        <f>+D33/C33*100</f>
        <v>54.55701317819569</v>
      </c>
      <c r="F33" s="19">
        <f>+F31+F19+F15+F14</f>
        <v>556333</v>
      </c>
      <c r="G33" s="50">
        <f>+F33/C33*100</f>
        <v>25.900745923307056</v>
      </c>
      <c r="H33" s="53"/>
    </row>
    <row r="34" s="28" customFormat="1" ht="12.75">
      <c r="H34" s="49"/>
    </row>
    <row r="35" spans="3:8" s="28" customFormat="1" ht="12.75" hidden="1">
      <c r="C35" s="49">
        <v>2147942</v>
      </c>
      <c r="H35" s="49"/>
    </row>
    <row r="36" s="28" customFormat="1" ht="12.75">
      <c r="H36" s="49"/>
    </row>
    <row r="37" s="28" customFormat="1" ht="12.75">
      <c r="H37" s="49"/>
    </row>
    <row r="38" s="28" customFormat="1" ht="12.75">
      <c r="H38" s="49"/>
    </row>
    <row r="39" s="28" customFormat="1" ht="12.75">
      <c r="H39" s="49"/>
    </row>
    <row r="40" s="28" customFormat="1" ht="12.75">
      <c r="H40" s="49"/>
    </row>
    <row r="41" s="28" customFormat="1" ht="12.75">
      <c r="H41" s="49"/>
    </row>
    <row r="42" s="28" customFormat="1" ht="12.75">
      <c r="H42" s="49"/>
    </row>
    <row r="43" s="28" customFormat="1" ht="12.75">
      <c r="H43" s="49"/>
    </row>
    <row r="44" s="28" customFormat="1" ht="12.75">
      <c r="H44" s="49"/>
    </row>
    <row r="45" s="28" customFormat="1" ht="12.75">
      <c r="H45" s="49"/>
    </row>
    <row r="46" s="28" customFormat="1" ht="12.75">
      <c r="H46" s="49"/>
    </row>
    <row r="47" s="28" customFormat="1" ht="12.75">
      <c r="H47" s="49"/>
    </row>
    <row r="48" s="28" customFormat="1" ht="12.75">
      <c r="H48" s="49"/>
    </row>
    <row r="49" s="28" customFormat="1" ht="12.75">
      <c r="H49" s="49"/>
    </row>
    <row r="50" s="28" customFormat="1" ht="12.75">
      <c r="H50" s="49"/>
    </row>
    <row r="51" s="28" customFormat="1" ht="12.75">
      <c r="H51" s="49"/>
    </row>
    <row r="52" s="28" customFormat="1" ht="12.75">
      <c r="H52" s="49"/>
    </row>
    <row r="53" s="28" customFormat="1" ht="12.75">
      <c r="H53" s="49"/>
    </row>
    <row r="54" s="28" customFormat="1" ht="12.75">
      <c r="H54" s="49"/>
    </row>
    <row r="55" s="28" customFormat="1" ht="12.75">
      <c r="H55" s="49"/>
    </row>
    <row r="56" s="28" customFormat="1" ht="12.75">
      <c r="H56" s="49"/>
    </row>
    <row r="57" s="28" customFormat="1" ht="12.75">
      <c r="H57" s="49"/>
    </row>
    <row r="58" s="28" customFormat="1" ht="12.75">
      <c r="H58" s="49"/>
    </row>
    <row r="59" s="28" customFormat="1" ht="12.75">
      <c r="H59" s="49"/>
    </row>
    <row r="60" s="28" customFormat="1" ht="12.75">
      <c r="H60" s="49"/>
    </row>
    <row r="61" s="28" customFormat="1" ht="12.75">
      <c r="H61" s="49"/>
    </row>
    <row r="62" s="28" customFormat="1" ht="12.75">
      <c r="H62" s="49"/>
    </row>
    <row r="63" s="28" customFormat="1" ht="12.75">
      <c r="H63" s="49"/>
    </row>
    <row r="64" s="28" customFormat="1" ht="12.75">
      <c r="H64" s="49"/>
    </row>
    <row r="65" s="28" customFormat="1" ht="12.75">
      <c r="H65" s="49"/>
    </row>
    <row r="66" s="28" customFormat="1" ht="12.75">
      <c r="H66" s="49"/>
    </row>
    <row r="67" s="28" customFormat="1" ht="12.75">
      <c r="H67" s="49"/>
    </row>
    <row r="68" s="28" customFormat="1" ht="12.75">
      <c r="H68" s="49"/>
    </row>
    <row r="69" s="28" customFormat="1" ht="12.75">
      <c r="H69" s="49"/>
    </row>
    <row r="70" s="28" customFormat="1" ht="12.75">
      <c r="H70" s="49"/>
    </row>
    <row r="71" s="28" customFormat="1" ht="12.75">
      <c r="H71" s="49"/>
    </row>
    <row r="72" s="28" customFormat="1" ht="12.75">
      <c r="H72" s="49"/>
    </row>
    <row r="73" s="28" customFormat="1" ht="12.75">
      <c r="H73" s="49"/>
    </row>
    <row r="74" s="28" customFormat="1" ht="12.75">
      <c r="H74" s="49"/>
    </row>
    <row r="75" s="28" customFormat="1" ht="12.75">
      <c r="H75" s="49"/>
    </row>
    <row r="76" s="28" customFormat="1" ht="12.75">
      <c r="H76" s="49"/>
    </row>
    <row r="77" s="28" customFormat="1" ht="12.75">
      <c r="H77" s="49"/>
    </row>
    <row r="78" s="28" customFormat="1" ht="12.75">
      <c r="H78" s="49"/>
    </row>
    <row r="79" s="28" customFormat="1" ht="12.75">
      <c r="H79" s="49"/>
    </row>
    <row r="80" s="28" customFormat="1" ht="12.75">
      <c r="H80" s="49"/>
    </row>
    <row r="81" s="28" customFormat="1" ht="12.75">
      <c r="H81" s="49"/>
    </row>
    <row r="82" s="28" customFormat="1" ht="12.75">
      <c r="H82" s="49"/>
    </row>
    <row r="83" s="28" customFormat="1" ht="12.75">
      <c r="H83" s="49"/>
    </row>
    <row r="84" s="28" customFormat="1" ht="12.75">
      <c r="H84" s="49"/>
    </row>
    <row r="85" s="28" customFormat="1" ht="12.75">
      <c r="H85" s="49"/>
    </row>
    <row r="86" s="28" customFormat="1" ht="12.75">
      <c r="H86" s="49"/>
    </row>
    <row r="87" s="28" customFormat="1" ht="12.75">
      <c r="H87" s="49"/>
    </row>
    <row r="88" s="28" customFormat="1" ht="12.75">
      <c r="H88" s="49"/>
    </row>
    <row r="89" s="28" customFormat="1" ht="12.75">
      <c r="H89" s="49"/>
    </row>
    <row r="90" s="28" customFormat="1" ht="12.75">
      <c r="H90" s="49"/>
    </row>
    <row r="91" s="28" customFormat="1" ht="12.75">
      <c r="H91" s="49"/>
    </row>
    <row r="92" s="28" customFormat="1" ht="12.75">
      <c r="H92" s="49"/>
    </row>
    <row r="93" s="28" customFormat="1" ht="12.75">
      <c r="H93" s="49"/>
    </row>
    <row r="94" s="28" customFormat="1" ht="12.75">
      <c r="H94" s="49"/>
    </row>
    <row r="95" s="28" customFormat="1" ht="12.75">
      <c r="H95" s="49"/>
    </row>
    <row r="96" s="28" customFormat="1" ht="12.75">
      <c r="H96" s="49"/>
    </row>
    <row r="97" s="28" customFormat="1" ht="12.75">
      <c r="H97" s="49"/>
    </row>
    <row r="98" s="28" customFormat="1" ht="12.75">
      <c r="H98" s="49"/>
    </row>
    <row r="99" spans="1:8" ht="12.75">
      <c r="A99" s="28"/>
      <c r="B99" s="28"/>
      <c r="C99" s="28"/>
      <c r="D99" s="28"/>
      <c r="E99" s="28"/>
      <c r="F99" s="28"/>
      <c r="G99" s="28"/>
      <c r="H99" s="49"/>
    </row>
    <row r="100" spans="1:8" ht="12.75">
      <c r="A100" s="28"/>
      <c r="B100" s="28"/>
      <c r="C100" s="28"/>
      <c r="D100" s="28"/>
      <c r="E100" s="28"/>
      <c r="F100" s="28"/>
      <c r="G100" s="28"/>
      <c r="H100" s="49"/>
    </row>
    <row r="101" spans="1:8" ht="12.75">
      <c r="A101" s="28"/>
      <c r="B101" s="28"/>
      <c r="C101" s="28"/>
      <c r="D101" s="28"/>
      <c r="E101" s="28"/>
      <c r="F101" s="28"/>
      <c r="G101" s="28"/>
      <c r="H101" s="49"/>
    </row>
    <row r="102" spans="1:8" ht="12.75">
      <c r="A102" s="28"/>
      <c r="B102" s="28"/>
      <c r="C102" s="28"/>
      <c r="D102" s="28"/>
      <c r="E102" s="28"/>
      <c r="F102" s="28"/>
      <c r="G102" s="28"/>
      <c r="H102" s="49"/>
    </row>
    <row r="103" spans="1:8" ht="12.75">
      <c r="A103" s="28"/>
      <c r="B103" s="28"/>
      <c r="C103" s="28"/>
      <c r="D103" s="28"/>
      <c r="E103" s="28"/>
      <c r="F103" s="28"/>
      <c r="G103" s="28"/>
      <c r="H103" s="49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</sheetData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59" bottom="0.52" header="0.29" footer="0.23"/>
  <pageSetup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6.sz. táblázat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2007-08-02T07:32:11Z</cp:lastPrinted>
  <dcterms:created xsi:type="dcterms:W3CDTF">2006-10-17T07:01:27Z</dcterms:created>
  <dcterms:modified xsi:type="dcterms:W3CDTF">2007-08-23T09:59:45Z</dcterms:modified>
  <cp:category/>
  <cp:version/>
  <cp:contentType/>
  <cp:contentStatus/>
</cp:coreProperties>
</file>