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Eszközök" sheetId="1" r:id="rId1"/>
    <sheet name="Vagyon" sheetId="2" state="hidden" r:id="rId2"/>
  </sheets>
  <definedNames>
    <definedName name="_xlnm.Print_Titles" localSheetId="0">'Eszközök'!$A:$A,'Eszközök'!$1:$4</definedName>
  </definedNames>
  <calcPr fullCalcOnLoad="1"/>
</workbook>
</file>

<file path=xl/sharedStrings.xml><?xml version="1.0" encoding="utf-8"?>
<sst xmlns="http://schemas.openxmlformats.org/spreadsheetml/2006/main" count="165" uniqueCount="129">
  <si>
    <t>Megnevezés</t>
  </si>
  <si>
    <t>Tárgyi eszközök és</t>
  </si>
  <si>
    <t>Nettó értékből</t>
  </si>
  <si>
    <t>Beruhá-</t>
  </si>
  <si>
    <t>Befektetett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</si>
  <si>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</si>
  <si>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</si>
  <si>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</si>
  <si>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</si>
  <si>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</si>
  <si>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</si>
  <si>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</si>
  <si>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pénzügyi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</si>
  <si>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</si>
  <si>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</si>
  <si>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</si>
  <si>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</si>
  <si>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</si>
  <si>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</si>
  <si>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</si>
  <si>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</si>
  <si>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</si>
  <si>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</si>
  <si>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</si>
  <si>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</si>
  <si>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</si>
  <si>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összesen</t>
  </si>
  <si>
    <t>lések</t>
  </si>
  <si>
    <t>papírok</t>
  </si>
  <si>
    <t>érték</t>
  </si>
  <si>
    <t>felszerelések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</si>
  <si>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</si>
  <si>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</si>
  <si>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</si>
  <si>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</si>
  <si>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</si>
  <si>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</si>
  <si>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</si>
  <si>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</si>
  <si>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</si>
  <si>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</si>
  <si>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</si>
  <si>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</si>
  <si>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</si>
  <si>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</si>
  <si>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</si>
  <si>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</si>
  <si>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</si>
  <si>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</si>
  <si>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</si>
  <si>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Források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</si>
  <si>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</si>
  <si>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</si>
  <si>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</si>
  <si>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</si>
  <si>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</si>
  <si>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</si>
  <si>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</si>
  <si>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</si>
  <si>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</si>
  <si>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</si>
  <si>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</si>
  <si>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</si>
  <si>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</si>
  <si>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</si>
  <si>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</si>
  <si>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</si>
  <si>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</si>
  <si>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</si>
  <si>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</si>
  <si>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</si>
  <si>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</si>
  <si>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</si>
  <si>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</si>
  <si>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</si>
  <si>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>III. Egyéb passzív pénzügyi</t>
  </si>
  <si>
    <t xml:space="preserve">     elszámolások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</si>
  <si>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</si>
  <si>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</si>
  <si>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</si>
  <si>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</si>
  <si>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</si>
  <si>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</si>
  <si>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</si>
  <si>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</si>
  <si>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</si>
  <si>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</si>
  <si>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 xml:space="preserve">    2. Adott kölcsönök</t>
  </si>
  <si>
    <t>-</t>
  </si>
  <si>
    <t xml:space="preserve">    3. Egyéb hosszú lejáratú követelések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</si>
  <si>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</si>
  <si>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</si>
  <si>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</si>
  <si>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</si>
  <si>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</si>
  <si>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</si>
  <si>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</si>
  <si>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</si>
  <si>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</si>
  <si>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</si>
  <si>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</si>
  <si>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</si>
  <si>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</si>
  <si>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</si>
  <si>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</si>
  <si>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</si>
  <si>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</si>
  <si>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</si>
  <si>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Óvodai és EÜ. Gondn.</t>
  </si>
  <si>
    <t>Munkácsy M. Gimn.</t>
  </si>
  <si>
    <t>Táncsics M. Gimn.</t>
  </si>
  <si>
    <t>Műszaki Középiskola</t>
  </si>
  <si>
    <t>2004.</t>
  </si>
  <si>
    <t>és kapcsolódó</t>
  </si>
  <si>
    <t>vagyoni</t>
  </si>
  <si>
    <t>értékű jogok</t>
  </si>
  <si>
    <t>zások,</t>
  </si>
  <si>
    <t>Üzemeltetésre,</t>
  </si>
  <si>
    <t>kezelésre,</t>
  </si>
  <si>
    <t>koncesszióba</t>
  </si>
  <si>
    <t>vagyonkez.-be</t>
  </si>
  <si>
    <t>adott eszközök</t>
  </si>
  <si>
    <t>elszámo-</t>
  </si>
  <si>
    <t>lások</t>
  </si>
  <si>
    <t>2005.</t>
  </si>
  <si>
    <t>2004=100 %</t>
  </si>
  <si>
    <t>felújítások,</t>
  </si>
  <si>
    <t>beruházásra</t>
  </si>
  <si>
    <t>adott előlegek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</si>
</sst>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Border="1" applyAlignment="1" quotePrefix="1">
      <alignment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3" fontId="7" fillId="2" borderId="4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 horizontal="centerContinuous"/>
    </xf>
    <xf numFmtId="3" fontId="7" fillId="0" borderId="7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Continuous"/>
    </xf>
    <xf numFmtId="3" fontId="4" fillId="0" borderId="9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Continuous"/>
    </xf>
    <xf numFmtId="3" fontId="7" fillId="0" borderId="9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horizontal="centerContinuous"/>
    </xf>
    <xf numFmtId="4" fontId="7" fillId="2" borderId="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7" fillId="2" borderId="27" xfId="0" applyNumberFormat="1" applyFont="1" applyFill="1" applyBorder="1" applyAlignment="1">
      <alignment/>
    </xf>
    <xf numFmtId="3" fontId="7" fillId="2" borderId="28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2" borderId="31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7" fillId="2" borderId="3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7" fillId="0" borderId="30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E7" sqref="E7"/>
    </sheetView>
  </sheetViews>
  <sheetFormatPr defaultColWidth="9.140625" defaultRowHeight="12.75"/>
  <cols>
    <col min="1" max="1" width="20.8515625" style="64" customWidth="1"/>
    <col min="2" max="2" width="9.7109375" style="64" customWidth="1"/>
    <col min="3" max="3" width="9.57421875" style="64" customWidth="1"/>
    <col min="4" max="4" width="9.28125" style="64" customWidth="1"/>
    <col min="5" max="5" width="11.00390625" style="64" customWidth="1"/>
    <col min="6" max="6" width="10.7109375" style="64" customWidth="1"/>
    <col min="7" max="7" width="7.421875" style="64" customWidth="1"/>
    <col min="8" max="8" width="11.140625" style="64" customWidth="1"/>
    <col min="9" max="9" width="9.140625" style="64" customWidth="1"/>
    <col min="10" max="10" width="11.8515625" style="64" customWidth="1"/>
    <col min="11" max="11" width="9.8515625" style="64" customWidth="1"/>
    <col min="12" max="13" width="7.421875" style="64" customWidth="1"/>
    <col min="14" max="14" width="6.00390625" style="64" customWidth="1"/>
    <col min="15" max="15" width="8.7109375" style="64" customWidth="1"/>
    <col min="16" max="16" width="8.421875" style="64" customWidth="1"/>
    <col min="17" max="17" width="8.57421875" style="64" customWidth="1"/>
    <col min="18" max="18" width="9.8515625" style="64" bestFit="1" customWidth="1"/>
    <col min="19" max="21" width="11.7109375" style="64" customWidth="1"/>
    <col min="22" max="16384" width="9.140625" style="64" customWidth="1"/>
  </cols>
  <sheetData>
    <row r="1" spans="1:22" ht="12.75">
      <c r="A1" s="62" t="s">
        <v>0</v>
      </c>
      <c r="B1" s="37" t="s">
        <v>1</v>
      </c>
      <c r="C1" s="60"/>
      <c r="D1" s="38" t="s">
        <v>2</v>
      </c>
      <c r="E1" s="39"/>
      <c r="F1" s="39"/>
      <c r="G1" s="40"/>
      <c r="H1" s="41" t="s">
        <v>3</v>
      </c>
      <c r="I1" s="41" t="s">
        <v>4</v>
      </c>
      <c r="J1" s="41" t="s">
        <v>117</v>
      </c>
      <c r="K1" s="41" t="s">
        <v>4</v>
      </c>
      <c r="L1" s="38" t="s">
        <v>5</v>
      </c>
      <c r="M1" s="44"/>
      <c r="N1" s="44"/>
      <c r="O1" s="44"/>
      <c r="P1" s="44"/>
      <c r="Q1" s="45"/>
      <c r="R1" s="41" t="s">
        <v>6</v>
      </c>
      <c r="S1" s="63"/>
      <c r="T1" s="63"/>
      <c r="U1" s="63"/>
      <c r="V1" s="63"/>
    </row>
    <row r="2" spans="1:22" ht="12.75">
      <c r="A2" s="65"/>
      <c r="B2" s="102" t="s">
        <v>7</v>
      </c>
      <c r="C2" s="103"/>
      <c r="D2" s="46" t="s">
        <v>8</v>
      </c>
      <c r="E2" s="47" t="s">
        <v>9</v>
      </c>
      <c r="F2" s="47" t="s">
        <v>10</v>
      </c>
      <c r="G2" s="48" t="s">
        <v>11</v>
      </c>
      <c r="H2" s="42" t="s">
        <v>116</v>
      </c>
      <c r="I2" s="42" t="s">
        <v>12</v>
      </c>
      <c r="J2" s="42" t="s">
        <v>118</v>
      </c>
      <c r="K2" s="42" t="s">
        <v>13</v>
      </c>
      <c r="L2" s="46" t="s">
        <v>14</v>
      </c>
      <c r="M2" s="47" t="s">
        <v>15</v>
      </c>
      <c r="N2" s="47" t="s">
        <v>16</v>
      </c>
      <c r="O2" s="47" t="s">
        <v>17</v>
      </c>
      <c r="P2" s="47" t="s">
        <v>18</v>
      </c>
      <c r="Q2" s="52" t="s">
        <v>19</v>
      </c>
      <c r="R2" s="42" t="s">
        <v>20</v>
      </c>
      <c r="S2" s="63"/>
      <c r="T2" s="63"/>
      <c r="U2" s="63"/>
      <c r="V2" s="63"/>
    </row>
    <row r="3" spans="1:22" ht="12.75">
      <c r="A3" s="65"/>
      <c r="B3" s="46" t="s">
        <v>21</v>
      </c>
      <c r="C3" s="48" t="s">
        <v>22</v>
      </c>
      <c r="D3" s="46" t="s">
        <v>23</v>
      </c>
      <c r="E3" s="47" t="s">
        <v>113</v>
      </c>
      <c r="F3" s="47" t="s">
        <v>25</v>
      </c>
      <c r="G3" s="48"/>
      <c r="H3" s="42" t="s">
        <v>126</v>
      </c>
      <c r="I3" s="42" t="s">
        <v>13</v>
      </c>
      <c r="J3" s="42" t="s">
        <v>119</v>
      </c>
      <c r="K3" s="42" t="s">
        <v>26</v>
      </c>
      <c r="L3" s="46"/>
      <c r="M3" s="47" t="s">
        <v>27</v>
      </c>
      <c r="N3" s="47" t="s">
        <v>28</v>
      </c>
      <c r="O3" s="47" t="s">
        <v>13</v>
      </c>
      <c r="P3" s="47" t="s">
        <v>12</v>
      </c>
      <c r="Q3" s="52" t="s">
        <v>13</v>
      </c>
      <c r="R3" s="42" t="s">
        <v>26</v>
      </c>
      <c r="S3" s="63"/>
      <c r="T3" s="63"/>
      <c r="U3" s="63"/>
      <c r="V3" s="63"/>
    </row>
    <row r="4" spans="1:22" ht="12.75">
      <c r="A4" s="65"/>
      <c r="B4" s="46" t="s">
        <v>29</v>
      </c>
      <c r="C4" s="48" t="s">
        <v>29</v>
      </c>
      <c r="D4" s="46"/>
      <c r="E4" s="47" t="s">
        <v>114</v>
      </c>
      <c r="F4" s="47" t="s">
        <v>30</v>
      </c>
      <c r="G4" s="48"/>
      <c r="H4" s="42" t="s">
        <v>127</v>
      </c>
      <c r="I4" s="42"/>
      <c r="J4" s="42" t="s">
        <v>120</v>
      </c>
      <c r="K4" s="66"/>
      <c r="L4" s="46"/>
      <c r="M4" s="47"/>
      <c r="N4" s="47"/>
      <c r="O4" s="47"/>
      <c r="P4" s="47" t="s">
        <v>122</v>
      </c>
      <c r="Q4" s="52" t="s">
        <v>26</v>
      </c>
      <c r="R4" s="66"/>
      <c r="S4" s="63"/>
      <c r="T4" s="63"/>
      <c r="U4" s="63"/>
      <c r="V4" s="63"/>
    </row>
    <row r="5" spans="1:22" ht="12.75">
      <c r="A5" s="67"/>
      <c r="B5" s="49"/>
      <c r="C5" s="50"/>
      <c r="D5" s="49"/>
      <c r="E5" s="54" t="s">
        <v>115</v>
      </c>
      <c r="F5" s="51"/>
      <c r="G5" s="50"/>
      <c r="H5" s="43" t="s">
        <v>128</v>
      </c>
      <c r="I5" s="43"/>
      <c r="J5" s="43" t="s">
        <v>121</v>
      </c>
      <c r="K5" s="68"/>
      <c r="L5" s="49"/>
      <c r="M5" s="51"/>
      <c r="N5" s="51"/>
      <c r="O5" s="51"/>
      <c r="P5" s="51" t="s">
        <v>123</v>
      </c>
      <c r="Q5" s="53"/>
      <c r="R5" s="68"/>
      <c r="S5" s="63"/>
      <c r="T5" s="63"/>
      <c r="U5" s="63"/>
      <c r="V5" s="63"/>
    </row>
    <row r="6" spans="1:18" ht="12.75">
      <c r="A6" s="69" t="s">
        <v>31</v>
      </c>
      <c r="B6" s="70">
        <v>33258860</v>
      </c>
      <c r="C6" s="71">
        <v>31763262</v>
      </c>
      <c r="D6" s="70">
        <v>830</v>
      </c>
      <c r="E6" s="72">
        <v>31629661</v>
      </c>
      <c r="F6" s="72">
        <v>127096</v>
      </c>
      <c r="G6" s="73">
        <v>5675</v>
      </c>
      <c r="H6" s="74">
        <v>0</v>
      </c>
      <c r="I6" s="74">
        <v>0</v>
      </c>
      <c r="J6" s="74">
        <v>0</v>
      </c>
      <c r="K6" s="75">
        <v>31763262</v>
      </c>
      <c r="L6" s="70">
        <v>1525</v>
      </c>
      <c r="M6" s="72">
        <v>18528</v>
      </c>
      <c r="N6" s="72">
        <v>0</v>
      </c>
      <c r="O6" s="72">
        <v>1</v>
      </c>
      <c r="P6" s="72">
        <v>2073</v>
      </c>
      <c r="Q6" s="76">
        <v>22127</v>
      </c>
      <c r="R6" s="75">
        <v>31785389</v>
      </c>
    </row>
    <row r="7" spans="1:18" ht="12.75">
      <c r="A7" s="65" t="s">
        <v>32</v>
      </c>
      <c r="B7" s="77">
        <v>209046</v>
      </c>
      <c r="C7" s="78">
        <v>177481</v>
      </c>
      <c r="D7" s="77">
        <v>0</v>
      </c>
      <c r="E7" s="79">
        <v>175348</v>
      </c>
      <c r="F7" s="79">
        <v>1422</v>
      </c>
      <c r="G7" s="80">
        <v>0</v>
      </c>
      <c r="H7" s="81">
        <v>0</v>
      </c>
      <c r="I7" s="81">
        <v>0</v>
      </c>
      <c r="J7" s="81">
        <v>711</v>
      </c>
      <c r="K7" s="82">
        <v>177481</v>
      </c>
      <c r="L7" s="77">
        <v>0</v>
      </c>
      <c r="M7" s="79">
        <v>198</v>
      </c>
      <c r="N7" s="79">
        <v>0</v>
      </c>
      <c r="O7" s="79">
        <v>1</v>
      </c>
      <c r="P7" s="79">
        <v>774</v>
      </c>
      <c r="Q7" s="83">
        <v>973</v>
      </c>
      <c r="R7" s="82">
        <v>178454</v>
      </c>
    </row>
    <row r="8" spans="1:18" ht="12.75">
      <c r="A8" s="65" t="s">
        <v>33</v>
      </c>
      <c r="B8" s="77">
        <v>93234</v>
      </c>
      <c r="C8" s="78">
        <v>67163</v>
      </c>
      <c r="D8" s="77">
        <v>735</v>
      </c>
      <c r="E8" s="79">
        <v>54032</v>
      </c>
      <c r="F8" s="79">
        <v>5506</v>
      </c>
      <c r="G8" s="80">
        <v>6890</v>
      </c>
      <c r="H8" s="81">
        <v>0</v>
      </c>
      <c r="I8" s="81">
        <v>0</v>
      </c>
      <c r="J8" s="81">
        <v>0</v>
      </c>
      <c r="K8" s="82">
        <v>67163</v>
      </c>
      <c r="L8" s="77">
        <v>0</v>
      </c>
      <c r="M8" s="79">
        <v>3517</v>
      </c>
      <c r="N8" s="79">
        <v>0</v>
      </c>
      <c r="O8" s="79">
        <v>997</v>
      </c>
      <c r="P8" s="79">
        <v>4624</v>
      </c>
      <c r="Q8" s="83">
        <v>9138</v>
      </c>
      <c r="R8" s="82">
        <v>76301</v>
      </c>
    </row>
    <row r="9" spans="1:18" ht="12.75">
      <c r="A9" s="65" t="s">
        <v>106</v>
      </c>
      <c r="B9" s="77">
        <v>72959</v>
      </c>
      <c r="C9" s="78">
        <v>37021</v>
      </c>
      <c r="D9" s="77">
        <v>1423</v>
      </c>
      <c r="E9" s="79">
        <v>25868</v>
      </c>
      <c r="F9" s="79">
        <v>7569</v>
      </c>
      <c r="G9" s="80">
        <v>0</v>
      </c>
      <c r="H9" s="81">
        <v>0</v>
      </c>
      <c r="I9" s="81">
        <v>0</v>
      </c>
      <c r="J9" s="81">
        <v>2161</v>
      </c>
      <c r="K9" s="82">
        <v>37021</v>
      </c>
      <c r="L9" s="77">
        <v>0</v>
      </c>
      <c r="M9" s="79">
        <v>2432</v>
      </c>
      <c r="N9" s="79">
        <v>0</v>
      </c>
      <c r="O9" s="79">
        <v>442</v>
      </c>
      <c r="P9" s="79">
        <v>359</v>
      </c>
      <c r="Q9" s="83">
        <v>3233</v>
      </c>
      <c r="R9" s="82">
        <v>40254</v>
      </c>
    </row>
    <row r="10" spans="1:18" ht="12.75">
      <c r="A10" s="65" t="s">
        <v>34</v>
      </c>
      <c r="B10" s="77">
        <v>195964</v>
      </c>
      <c r="C10" s="78">
        <v>156882</v>
      </c>
      <c r="D10" s="77">
        <v>0</v>
      </c>
      <c r="E10" s="79">
        <v>149287</v>
      </c>
      <c r="F10" s="79">
        <v>6581</v>
      </c>
      <c r="G10" s="80">
        <v>0</v>
      </c>
      <c r="H10" s="81">
        <v>0</v>
      </c>
      <c r="I10" s="81">
        <v>0</v>
      </c>
      <c r="J10" s="81">
        <v>1014</v>
      </c>
      <c r="K10" s="82">
        <v>156882</v>
      </c>
      <c r="L10" s="77">
        <v>0</v>
      </c>
      <c r="M10" s="79">
        <v>33</v>
      </c>
      <c r="N10" s="79">
        <v>0</v>
      </c>
      <c r="O10" s="79">
        <v>3390</v>
      </c>
      <c r="P10" s="79">
        <v>211</v>
      </c>
      <c r="Q10" s="83">
        <v>3634</v>
      </c>
      <c r="R10" s="82">
        <v>160516</v>
      </c>
    </row>
    <row r="11" spans="1:18" ht="12.75">
      <c r="A11" s="65" t="s">
        <v>107</v>
      </c>
      <c r="B11" s="77">
        <v>52466</v>
      </c>
      <c r="C11" s="78">
        <v>32007</v>
      </c>
      <c r="D11" s="77">
        <v>0</v>
      </c>
      <c r="E11" s="79">
        <v>28647</v>
      </c>
      <c r="F11" s="79">
        <v>2076</v>
      </c>
      <c r="G11" s="80">
        <v>1284</v>
      </c>
      <c r="H11" s="81">
        <v>0</v>
      </c>
      <c r="I11" s="81">
        <v>0</v>
      </c>
      <c r="J11" s="81">
        <v>0</v>
      </c>
      <c r="K11" s="82">
        <v>32007</v>
      </c>
      <c r="L11" s="77">
        <v>6204</v>
      </c>
      <c r="M11" s="79">
        <v>4127</v>
      </c>
      <c r="N11" s="79">
        <v>0</v>
      </c>
      <c r="O11" s="79">
        <v>625</v>
      </c>
      <c r="P11" s="79">
        <v>228</v>
      </c>
      <c r="Q11" s="83">
        <v>11184</v>
      </c>
      <c r="R11" s="82">
        <v>43191</v>
      </c>
    </row>
    <row r="12" spans="1:18" ht="12.75">
      <c r="A12" s="65" t="s">
        <v>108</v>
      </c>
      <c r="B12" s="77">
        <v>1275413</v>
      </c>
      <c r="C12" s="78">
        <v>1029630</v>
      </c>
      <c r="D12" s="77">
        <v>3005</v>
      </c>
      <c r="E12" s="79">
        <v>995781</v>
      </c>
      <c r="F12" s="79">
        <v>27375</v>
      </c>
      <c r="G12" s="80">
        <v>1680</v>
      </c>
      <c r="H12" s="81">
        <v>0</v>
      </c>
      <c r="I12" s="81">
        <v>0</v>
      </c>
      <c r="J12" s="81">
        <v>1789</v>
      </c>
      <c r="K12" s="82">
        <v>1029630</v>
      </c>
      <c r="L12" s="77">
        <v>0</v>
      </c>
      <c r="M12" s="79">
        <v>1106</v>
      </c>
      <c r="N12" s="79">
        <v>0</v>
      </c>
      <c r="O12" s="79">
        <v>25435</v>
      </c>
      <c r="P12" s="79">
        <v>1047</v>
      </c>
      <c r="Q12" s="83">
        <v>27588</v>
      </c>
      <c r="R12" s="82">
        <v>1057218</v>
      </c>
    </row>
    <row r="13" spans="1:18" ht="12.75">
      <c r="A13" s="65" t="s">
        <v>91</v>
      </c>
      <c r="B13" s="77">
        <v>54317</v>
      </c>
      <c r="C13" s="78">
        <v>32126</v>
      </c>
      <c r="D13" s="77">
        <v>423</v>
      </c>
      <c r="E13" s="79">
        <v>28601</v>
      </c>
      <c r="F13" s="79">
        <v>2867</v>
      </c>
      <c r="G13" s="80">
        <v>0</v>
      </c>
      <c r="H13" s="81">
        <v>0</v>
      </c>
      <c r="I13" s="81">
        <v>0</v>
      </c>
      <c r="J13" s="81">
        <v>235</v>
      </c>
      <c r="K13" s="82">
        <v>32126</v>
      </c>
      <c r="L13" s="77">
        <v>0</v>
      </c>
      <c r="M13" s="79">
        <v>90</v>
      </c>
      <c r="N13" s="79">
        <v>0</v>
      </c>
      <c r="O13" s="79">
        <v>1</v>
      </c>
      <c r="P13" s="79">
        <v>60</v>
      </c>
      <c r="Q13" s="83">
        <v>151</v>
      </c>
      <c r="R13" s="82">
        <v>32277</v>
      </c>
    </row>
    <row r="14" spans="1:18" ht="12.75">
      <c r="A14" s="65" t="s">
        <v>92</v>
      </c>
      <c r="B14" s="77">
        <v>90976</v>
      </c>
      <c r="C14" s="78">
        <v>68712</v>
      </c>
      <c r="D14" s="77">
        <v>0</v>
      </c>
      <c r="E14" s="79">
        <v>66316</v>
      </c>
      <c r="F14" s="79">
        <v>1966</v>
      </c>
      <c r="G14" s="80">
        <v>0</v>
      </c>
      <c r="H14" s="81">
        <v>0</v>
      </c>
      <c r="I14" s="81">
        <v>0</v>
      </c>
      <c r="J14" s="81">
        <v>430</v>
      </c>
      <c r="K14" s="82">
        <v>68712</v>
      </c>
      <c r="L14" s="77">
        <v>0</v>
      </c>
      <c r="M14" s="79">
        <v>0</v>
      </c>
      <c r="N14" s="79">
        <v>0</v>
      </c>
      <c r="O14" s="79">
        <v>67</v>
      </c>
      <c r="P14" s="79">
        <v>38</v>
      </c>
      <c r="Q14" s="83">
        <v>105</v>
      </c>
      <c r="R14" s="82">
        <v>68817</v>
      </c>
    </row>
    <row r="15" spans="1:18" ht="12.75">
      <c r="A15" s="65" t="s">
        <v>93</v>
      </c>
      <c r="B15" s="77">
        <v>126533</v>
      </c>
      <c r="C15" s="78">
        <v>87975</v>
      </c>
      <c r="D15" s="77">
        <v>0</v>
      </c>
      <c r="E15" s="79">
        <v>82807</v>
      </c>
      <c r="F15" s="79">
        <v>2864</v>
      </c>
      <c r="G15" s="80">
        <v>0</v>
      </c>
      <c r="H15" s="81">
        <v>0</v>
      </c>
      <c r="I15" s="81">
        <v>0</v>
      </c>
      <c r="J15" s="81">
        <v>2304</v>
      </c>
      <c r="K15" s="82">
        <v>87975</v>
      </c>
      <c r="L15" s="77">
        <v>0</v>
      </c>
      <c r="M15" s="79">
        <v>46</v>
      </c>
      <c r="N15" s="79">
        <v>0</v>
      </c>
      <c r="O15" s="79">
        <v>207</v>
      </c>
      <c r="P15" s="79">
        <v>328</v>
      </c>
      <c r="Q15" s="83">
        <v>581</v>
      </c>
      <c r="R15" s="82">
        <v>88556</v>
      </c>
    </row>
    <row r="16" spans="1:18" ht="12.75">
      <c r="A16" s="65" t="s">
        <v>94</v>
      </c>
      <c r="B16" s="77">
        <v>10568</v>
      </c>
      <c r="C16" s="78">
        <v>1071</v>
      </c>
      <c r="D16" s="77">
        <v>101</v>
      </c>
      <c r="E16" s="79">
        <v>0</v>
      </c>
      <c r="F16" s="79">
        <v>970</v>
      </c>
      <c r="G16" s="80">
        <v>0</v>
      </c>
      <c r="H16" s="81">
        <v>0</v>
      </c>
      <c r="I16" s="81">
        <v>0</v>
      </c>
      <c r="J16" s="81">
        <v>0</v>
      </c>
      <c r="K16" s="82">
        <v>1071</v>
      </c>
      <c r="L16" s="77">
        <v>0</v>
      </c>
      <c r="M16" s="79">
        <v>229</v>
      </c>
      <c r="N16" s="79">
        <v>0</v>
      </c>
      <c r="O16" s="79">
        <v>757</v>
      </c>
      <c r="P16" s="79">
        <v>300</v>
      </c>
      <c r="Q16" s="83">
        <v>1286</v>
      </c>
      <c r="R16" s="82">
        <v>2357</v>
      </c>
    </row>
    <row r="17" spans="1:18" ht="12.75">
      <c r="A17" s="65" t="s">
        <v>95</v>
      </c>
      <c r="B17" s="77">
        <v>78281</v>
      </c>
      <c r="C17" s="78">
        <v>46741</v>
      </c>
      <c r="D17" s="77">
        <v>0</v>
      </c>
      <c r="E17" s="79">
        <v>43717</v>
      </c>
      <c r="F17" s="79">
        <v>2759</v>
      </c>
      <c r="G17" s="80">
        <v>0</v>
      </c>
      <c r="H17" s="81">
        <v>0</v>
      </c>
      <c r="I17" s="81">
        <v>0</v>
      </c>
      <c r="J17" s="81">
        <v>265</v>
      </c>
      <c r="K17" s="82">
        <v>46741</v>
      </c>
      <c r="L17" s="77">
        <v>0</v>
      </c>
      <c r="M17" s="79">
        <v>273</v>
      </c>
      <c r="N17" s="79">
        <v>0</v>
      </c>
      <c r="O17" s="79">
        <v>34</v>
      </c>
      <c r="P17" s="79">
        <v>254</v>
      </c>
      <c r="Q17" s="83">
        <v>561</v>
      </c>
      <c r="R17" s="82">
        <v>47302</v>
      </c>
    </row>
    <row r="18" spans="1:18" ht="12.75">
      <c r="A18" s="65" t="s">
        <v>96</v>
      </c>
      <c r="B18" s="77">
        <v>174781</v>
      </c>
      <c r="C18" s="78">
        <v>122903</v>
      </c>
      <c r="D18" s="77">
        <v>76</v>
      </c>
      <c r="E18" s="79">
        <v>120233</v>
      </c>
      <c r="F18" s="79">
        <v>2594</v>
      </c>
      <c r="G18" s="80">
        <v>0</v>
      </c>
      <c r="H18" s="81">
        <v>0</v>
      </c>
      <c r="I18" s="81">
        <v>0</v>
      </c>
      <c r="J18" s="81">
        <v>0</v>
      </c>
      <c r="K18" s="82">
        <v>122903</v>
      </c>
      <c r="L18" s="77">
        <v>0</v>
      </c>
      <c r="M18" s="79">
        <v>505</v>
      </c>
      <c r="N18" s="79">
        <v>0</v>
      </c>
      <c r="O18" s="79">
        <v>20</v>
      </c>
      <c r="P18" s="79">
        <v>107</v>
      </c>
      <c r="Q18" s="83">
        <v>632</v>
      </c>
      <c r="R18" s="82">
        <v>123535</v>
      </c>
    </row>
    <row r="19" spans="1:18" ht="12.75">
      <c r="A19" s="65" t="s">
        <v>97</v>
      </c>
      <c r="B19" s="77">
        <v>92714</v>
      </c>
      <c r="C19" s="78">
        <v>72777</v>
      </c>
      <c r="D19" s="77">
        <v>36</v>
      </c>
      <c r="E19" s="79">
        <v>69737</v>
      </c>
      <c r="F19" s="79">
        <v>1788</v>
      </c>
      <c r="G19" s="80">
        <v>0</v>
      </c>
      <c r="H19" s="81">
        <v>0</v>
      </c>
      <c r="I19" s="81">
        <v>0</v>
      </c>
      <c r="J19" s="81">
        <v>1216</v>
      </c>
      <c r="K19" s="82">
        <v>72777</v>
      </c>
      <c r="L19" s="77">
        <v>5</v>
      </c>
      <c r="M19" s="79">
        <v>22</v>
      </c>
      <c r="N19" s="79">
        <v>0</v>
      </c>
      <c r="O19" s="79">
        <v>936</v>
      </c>
      <c r="P19" s="79">
        <v>404</v>
      </c>
      <c r="Q19" s="83">
        <v>1367</v>
      </c>
      <c r="R19" s="82">
        <v>74144</v>
      </c>
    </row>
    <row r="20" spans="1:18" ht="12.75">
      <c r="A20" s="65" t="s">
        <v>98</v>
      </c>
      <c r="B20" s="77">
        <v>138269</v>
      </c>
      <c r="C20" s="78">
        <v>127064</v>
      </c>
      <c r="D20" s="77">
        <v>0</v>
      </c>
      <c r="E20" s="79">
        <v>124296</v>
      </c>
      <c r="F20" s="79">
        <v>2616</v>
      </c>
      <c r="G20" s="80">
        <v>0</v>
      </c>
      <c r="H20" s="81">
        <v>0</v>
      </c>
      <c r="I20" s="81">
        <v>0</v>
      </c>
      <c r="J20" s="81">
        <v>152</v>
      </c>
      <c r="K20" s="82">
        <v>127064</v>
      </c>
      <c r="L20" s="77">
        <v>0</v>
      </c>
      <c r="M20" s="79">
        <v>157</v>
      </c>
      <c r="N20" s="79">
        <v>0</v>
      </c>
      <c r="O20" s="79">
        <v>268</v>
      </c>
      <c r="P20" s="79">
        <v>109</v>
      </c>
      <c r="Q20" s="83">
        <v>534</v>
      </c>
      <c r="R20" s="82">
        <v>127598</v>
      </c>
    </row>
    <row r="21" spans="1:18" ht="12.75">
      <c r="A21" s="65" t="s">
        <v>99</v>
      </c>
      <c r="B21" s="77">
        <v>485694</v>
      </c>
      <c r="C21" s="78">
        <v>428162</v>
      </c>
      <c r="D21" s="77">
        <v>0</v>
      </c>
      <c r="E21" s="79">
        <v>425890</v>
      </c>
      <c r="F21" s="79">
        <v>2272</v>
      </c>
      <c r="G21" s="80">
        <v>0</v>
      </c>
      <c r="H21" s="81">
        <v>0</v>
      </c>
      <c r="I21" s="81">
        <v>0</v>
      </c>
      <c r="J21" s="81">
        <v>0</v>
      </c>
      <c r="K21" s="82">
        <v>428162</v>
      </c>
      <c r="L21" s="77">
        <v>0</v>
      </c>
      <c r="M21" s="79">
        <v>51</v>
      </c>
      <c r="N21" s="79">
        <v>0</v>
      </c>
      <c r="O21" s="79">
        <v>406</v>
      </c>
      <c r="P21" s="79">
        <v>56</v>
      </c>
      <c r="Q21" s="83">
        <v>513</v>
      </c>
      <c r="R21" s="82">
        <v>428675</v>
      </c>
    </row>
    <row r="22" spans="1:18" ht="12.75">
      <c r="A22" s="65" t="s">
        <v>100</v>
      </c>
      <c r="B22" s="77">
        <v>169588</v>
      </c>
      <c r="C22" s="78">
        <v>138641</v>
      </c>
      <c r="D22" s="77">
        <v>132</v>
      </c>
      <c r="E22" s="79">
        <v>135755</v>
      </c>
      <c r="F22" s="79">
        <v>2592</v>
      </c>
      <c r="G22" s="80">
        <v>0</v>
      </c>
      <c r="H22" s="81">
        <v>0</v>
      </c>
      <c r="I22" s="81">
        <v>0</v>
      </c>
      <c r="J22" s="81">
        <v>162</v>
      </c>
      <c r="K22" s="82">
        <v>138641</v>
      </c>
      <c r="L22" s="77">
        <v>0</v>
      </c>
      <c r="M22" s="79">
        <v>84</v>
      </c>
      <c r="N22" s="79">
        <v>0</v>
      </c>
      <c r="O22" s="79">
        <v>46</v>
      </c>
      <c r="P22" s="79">
        <v>32</v>
      </c>
      <c r="Q22" s="83">
        <v>162</v>
      </c>
      <c r="R22" s="82">
        <v>138803</v>
      </c>
    </row>
    <row r="23" spans="1:18" ht="12.75">
      <c r="A23" s="65" t="s">
        <v>101</v>
      </c>
      <c r="B23" s="77">
        <v>225464</v>
      </c>
      <c r="C23" s="78">
        <v>163567</v>
      </c>
      <c r="D23" s="77">
        <v>170</v>
      </c>
      <c r="E23" s="79">
        <v>157572</v>
      </c>
      <c r="F23" s="79">
        <v>1623</v>
      </c>
      <c r="G23" s="80">
        <v>0</v>
      </c>
      <c r="H23" s="81">
        <v>0</v>
      </c>
      <c r="I23" s="81">
        <v>0</v>
      </c>
      <c r="J23" s="81">
        <v>4202</v>
      </c>
      <c r="K23" s="82">
        <v>163567</v>
      </c>
      <c r="L23" s="77">
        <v>0</v>
      </c>
      <c r="M23" s="79">
        <v>17</v>
      </c>
      <c r="N23" s="79">
        <v>0</v>
      </c>
      <c r="O23" s="79">
        <v>7</v>
      </c>
      <c r="P23" s="79">
        <v>942</v>
      </c>
      <c r="Q23" s="83">
        <v>966</v>
      </c>
      <c r="R23" s="82">
        <v>164533</v>
      </c>
    </row>
    <row r="24" spans="1:18" ht="12.75">
      <c r="A24" s="65" t="s">
        <v>102</v>
      </c>
      <c r="B24" s="77">
        <v>322058</v>
      </c>
      <c r="C24" s="78">
        <v>262233</v>
      </c>
      <c r="D24" s="77">
        <v>93</v>
      </c>
      <c r="E24" s="79">
        <v>259907</v>
      </c>
      <c r="F24" s="79">
        <v>2125</v>
      </c>
      <c r="G24" s="80">
        <v>0</v>
      </c>
      <c r="H24" s="81">
        <v>0</v>
      </c>
      <c r="I24" s="81">
        <v>0</v>
      </c>
      <c r="J24" s="81">
        <v>108</v>
      </c>
      <c r="K24" s="82">
        <v>262233</v>
      </c>
      <c r="L24" s="77">
        <v>0</v>
      </c>
      <c r="M24" s="79">
        <v>127</v>
      </c>
      <c r="N24" s="79">
        <v>0</v>
      </c>
      <c r="O24" s="79">
        <v>1258</v>
      </c>
      <c r="P24" s="79">
        <v>48</v>
      </c>
      <c r="Q24" s="83">
        <v>1433</v>
      </c>
      <c r="R24" s="82">
        <v>263666</v>
      </c>
    </row>
    <row r="25" spans="1:18" ht="12.75">
      <c r="A25" s="65" t="s">
        <v>103</v>
      </c>
      <c r="B25" s="77">
        <v>76793</v>
      </c>
      <c r="C25" s="78">
        <v>58598</v>
      </c>
      <c r="D25" s="77">
        <v>86</v>
      </c>
      <c r="E25" s="79">
        <v>56835</v>
      </c>
      <c r="F25" s="79">
        <v>1619</v>
      </c>
      <c r="G25" s="80">
        <v>0</v>
      </c>
      <c r="H25" s="81">
        <v>0</v>
      </c>
      <c r="I25" s="81">
        <v>0</v>
      </c>
      <c r="J25" s="81">
        <v>58</v>
      </c>
      <c r="K25" s="82">
        <v>58598</v>
      </c>
      <c r="L25" s="77">
        <v>0</v>
      </c>
      <c r="M25" s="79">
        <v>22</v>
      </c>
      <c r="N25" s="79">
        <v>0</v>
      </c>
      <c r="O25" s="79">
        <v>548</v>
      </c>
      <c r="P25" s="79">
        <v>122</v>
      </c>
      <c r="Q25" s="83">
        <v>692</v>
      </c>
      <c r="R25" s="82">
        <v>59290</v>
      </c>
    </row>
    <row r="26" spans="1:18" ht="12.75">
      <c r="A26" s="65" t="s">
        <v>104</v>
      </c>
      <c r="B26" s="77">
        <v>130223</v>
      </c>
      <c r="C26" s="78">
        <v>102209</v>
      </c>
      <c r="D26" s="77">
        <v>127</v>
      </c>
      <c r="E26" s="79">
        <v>99307</v>
      </c>
      <c r="F26" s="79">
        <v>2090</v>
      </c>
      <c r="G26" s="80">
        <v>0</v>
      </c>
      <c r="H26" s="81">
        <v>0</v>
      </c>
      <c r="I26" s="81">
        <v>0</v>
      </c>
      <c r="J26" s="81">
        <v>685</v>
      </c>
      <c r="K26" s="82">
        <v>102209</v>
      </c>
      <c r="L26" s="77">
        <v>0</v>
      </c>
      <c r="M26" s="79">
        <v>6</v>
      </c>
      <c r="N26" s="79">
        <v>0</v>
      </c>
      <c r="O26" s="79">
        <v>21</v>
      </c>
      <c r="P26" s="79">
        <v>518</v>
      </c>
      <c r="Q26" s="83">
        <v>545</v>
      </c>
      <c r="R26" s="82">
        <v>102754</v>
      </c>
    </row>
    <row r="27" spans="1:18" ht="12.75">
      <c r="A27" s="65" t="s">
        <v>105</v>
      </c>
      <c r="B27" s="77">
        <v>184766</v>
      </c>
      <c r="C27" s="78">
        <v>105178</v>
      </c>
      <c r="D27" s="77">
        <v>1021</v>
      </c>
      <c r="E27" s="79">
        <v>88937</v>
      </c>
      <c r="F27" s="79">
        <v>13448</v>
      </c>
      <c r="G27" s="80">
        <v>336</v>
      </c>
      <c r="H27" s="81">
        <v>0</v>
      </c>
      <c r="I27" s="81">
        <v>0</v>
      </c>
      <c r="J27" s="81">
        <v>1436</v>
      </c>
      <c r="K27" s="82">
        <v>105178</v>
      </c>
      <c r="L27" s="77">
        <v>30</v>
      </c>
      <c r="M27" s="79">
        <v>640</v>
      </c>
      <c r="N27" s="79">
        <v>0</v>
      </c>
      <c r="O27" s="79">
        <v>3280</v>
      </c>
      <c r="P27" s="79">
        <v>193</v>
      </c>
      <c r="Q27" s="83">
        <v>4143</v>
      </c>
      <c r="R27" s="82">
        <v>109321</v>
      </c>
    </row>
    <row r="28" spans="1:18" ht="12.75">
      <c r="A28" s="65" t="s">
        <v>35</v>
      </c>
      <c r="B28" s="77">
        <v>477846</v>
      </c>
      <c r="C28" s="78">
        <v>268182</v>
      </c>
      <c r="D28" s="77">
        <v>399</v>
      </c>
      <c r="E28" s="79">
        <v>244287</v>
      </c>
      <c r="F28" s="79">
        <v>21011</v>
      </c>
      <c r="G28" s="80">
        <v>651</v>
      </c>
      <c r="H28" s="81">
        <v>13141</v>
      </c>
      <c r="I28" s="81">
        <v>0</v>
      </c>
      <c r="J28" s="81">
        <v>1834</v>
      </c>
      <c r="K28" s="82">
        <v>281323</v>
      </c>
      <c r="L28" s="77">
        <v>2302</v>
      </c>
      <c r="M28" s="79">
        <v>1</v>
      </c>
      <c r="N28" s="79">
        <v>0</v>
      </c>
      <c r="O28" s="79">
        <v>10677</v>
      </c>
      <c r="P28" s="79">
        <v>2392</v>
      </c>
      <c r="Q28" s="83">
        <v>15372</v>
      </c>
      <c r="R28" s="82">
        <v>296695</v>
      </c>
    </row>
    <row r="29" spans="1:18" ht="12.75">
      <c r="A29" s="65" t="s">
        <v>36</v>
      </c>
      <c r="B29" s="77">
        <v>125302</v>
      </c>
      <c r="C29" s="78">
        <v>51302</v>
      </c>
      <c r="D29" s="77">
        <v>245</v>
      </c>
      <c r="E29" s="79">
        <v>28675</v>
      </c>
      <c r="F29" s="79">
        <v>19871</v>
      </c>
      <c r="G29" s="80">
        <v>0</v>
      </c>
      <c r="H29" s="81">
        <v>0</v>
      </c>
      <c r="I29" s="81">
        <v>0</v>
      </c>
      <c r="J29" s="81">
        <v>2511</v>
      </c>
      <c r="K29" s="82">
        <v>51302</v>
      </c>
      <c r="L29" s="77">
        <v>78</v>
      </c>
      <c r="M29" s="79">
        <v>298</v>
      </c>
      <c r="N29" s="79">
        <v>0</v>
      </c>
      <c r="O29" s="79">
        <v>4730</v>
      </c>
      <c r="P29" s="79">
        <v>1617</v>
      </c>
      <c r="Q29" s="83">
        <v>6723</v>
      </c>
      <c r="R29" s="82">
        <v>58025</v>
      </c>
    </row>
    <row r="30" spans="1:18" ht="12.75">
      <c r="A30" s="65" t="s">
        <v>37</v>
      </c>
      <c r="B30" s="77">
        <v>1170332</v>
      </c>
      <c r="C30" s="78">
        <v>990666</v>
      </c>
      <c r="D30" s="77">
        <v>372</v>
      </c>
      <c r="E30" s="79">
        <v>784557</v>
      </c>
      <c r="F30" s="79">
        <v>201904</v>
      </c>
      <c r="G30" s="80">
        <v>3833</v>
      </c>
      <c r="H30" s="81">
        <v>0</v>
      </c>
      <c r="I30" s="81">
        <v>0</v>
      </c>
      <c r="J30" s="81">
        <v>0</v>
      </c>
      <c r="K30" s="82">
        <v>990666</v>
      </c>
      <c r="L30" s="77">
        <v>423</v>
      </c>
      <c r="M30" s="79">
        <v>3440</v>
      </c>
      <c r="N30" s="79">
        <v>0</v>
      </c>
      <c r="O30" s="79">
        <v>9306</v>
      </c>
      <c r="P30" s="79">
        <v>1395</v>
      </c>
      <c r="Q30" s="83">
        <v>14564</v>
      </c>
      <c r="R30" s="82">
        <v>1005230</v>
      </c>
    </row>
    <row r="31" spans="1:18" ht="12.75">
      <c r="A31" s="65" t="s">
        <v>38</v>
      </c>
      <c r="B31" s="77">
        <v>497438</v>
      </c>
      <c r="C31" s="78">
        <v>281939</v>
      </c>
      <c r="D31" s="77">
        <v>1383</v>
      </c>
      <c r="E31" s="79">
        <v>174365</v>
      </c>
      <c r="F31" s="79">
        <v>105124</v>
      </c>
      <c r="G31" s="80">
        <v>576</v>
      </c>
      <c r="H31" s="81">
        <v>0</v>
      </c>
      <c r="I31" s="81">
        <v>0</v>
      </c>
      <c r="J31" s="81">
        <v>491</v>
      </c>
      <c r="K31" s="82">
        <v>281939</v>
      </c>
      <c r="L31" s="77">
        <v>0</v>
      </c>
      <c r="M31" s="79">
        <v>2459</v>
      </c>
      <c r="N31" s="79">
        <v>0</v>
      </c>
      <c r="O31" s="79">
        <v>28814</v>
      </c>
      <c r="P31" s="79">
        <v>129</v>
      </c>
      <c r="Q31" s="83">
        <v>31402</v>
      </c>
      <c r="R31" s="82">
        <v>313341</v>
      </c>
    </row>
    <row r="32" spans="1:18" ht="12.75">
      <c r="A32" s="65" t="s">
        <v>39</v>
      </c>
      <c r="B32" s="77">
        <v>1234544</v>
      </c>
      <c r="C32" s="78">
        <v>1039655</v>
      </c>
      <c r="D32" s="77">
        <v>753</v>
      </c>
      <c r="E32" s="79">
        <v>925570</v>
      </c>
      <c r="F32" s="79">
        <v>104139</v>
      </c>
      <c r="G32" s="80">
        <v>7219</v>
      </c>
      <c r="H32" s="81">
        <v>0</v>
      </c>
      <c r="I32" s="81">
        <v>0</v>
      </c>
      <c r="J32" s="81">
        <v>1974</v>
      </c>
      <c r="K32" s="82">
        <v>1039655</v>
      </c>
      <c r="L32" s="77">
        <v>2162</v>
      </c>
      <c r="M32" s="79">
        <v>4842</v>
      </c>
      <c r="N32" s="79">
        <v>0</v>
      </c>
      <c r="O32" s="79">
        <v>17071</v>
      </c>
      <c r="P32" s="79">
        <v>2147</v>
      </c>
      <c r="Q32" s="83">
        <v>26222</v>
      </c>
      <c r="R32" s="82">
        <v>1065877</v>
      </c>
    </row>
    <row r="33" spans="1:18" ht="12.75">
      <c r="A33" s="65" t="s">
        <v>40</v>
      </c>
      <c r="B33" s="77">
        <v>100418</v>
      </c>
      <c r="C33" s="78">
        <v>60427</v>
      </c>
      <c r="D33" s="77">
        <v>338</v>
      </c>
      <c r="E33" s="79">
        <v>53725</v>
      </c>
      <c r="F33" s="79">
        <v>6364</v>
      </c>
      <c r="G33" s="80">
        <v>0</v>
      </c>
      <c r="H33" s="81">
        <v>0</v>
      </c>
      <c r="I33" s="81">
        <v>0</v>
      </c>
      <c r="J33" s="81">
        <v>0</v>
      </c>
      <c r="K33" s="82">
        <v>60427</v>
      </c>
      <c r="L33" s="77">
        <v>0</v>
      </c>
      <c r="M33" s="79">
        <v>0</v>
      </c>
      <c r="N33" s="79">
        <v>0</v>
      </c>
      <c r="O33" s="79">
        <v>5824</v>
      </c>
      <c r="P33" s="79">
        <v>1594</v>
      </c>
      <c r="Q33" s="83">
        <v>7418</v>
      </c>
      <c r="R33" s="82">
        <v>67845</v>
      </c>
    </row>
    <row r="34" spans="1:18" ht="12.75">
      <c r="A34" s="65" t="s">
        <v>109</v>
      </c>
      <c r="B34" s="77">
        <v>259575</v>
      </c>
      <c r="C34" s="78">
        <v>145128</v>
      </c>
      <c r="D34" s="77">
        <v>421</v>
      </c>
      <c r="E34" s="79">
        <v>120805</v>
      </c>
      <c r="F34" s="79">
        <v>20338</v>
      </c>
      <c r="G34" s="80">
        <v>0</v>
      </c>
      <c r="H34" s="81">
        <v>0</v>
      </c>
      <c r="I34" s="81">
        <v>0</v>
      </c>
      <c r="J34" s="81">
        <v>3564</v>
      </c>
      <c r="K34" s="82">
        <v>145128</v>
      </c>
      <c r="L34" s="77">
        <v>0</v>
      </c>
      <c r="M34" s="79">
        <v>0</v>
      </c>
      <c r="N34" s="79">
        <v>0</v>
      </c>
      <c r="O34" s="79">
        <v>3179</v>
      </c>
      <c r="P34" s="79">
        <v>1871</v>
      </c>
      <c r="Q34" s="83">
        <v>5050</v>
      </c>
      <c r="R34" s="82">
        <v>150178</v>
      </c>
    </row>
    <row r="35" spans="1:18" ht="12.75">
      <c r="A35" s="65" t="s">
        <v>110</v>
      </c>
      <c r="B35" s="77">
        <v>648758</v>
      </c>
      <c r="C35" s="78">
        <v>521621</v>
      </c>
      <c r="D35" s="77">
        <v>337</v>
      </c>
      <c r="E35" s="79">
        <v>513476</v>
      </c>
      <c r="F35" s="79">
        <v>7808</v>
      </c>
      <c r="G35" s="80">
        <v>0</v>
      </c>
      <c r="H35" s="81">
        <v>0</v>
      </c>
      <c r="I35" s="81">
        <v>0</v>
      </c>
      <c r="J35" s="81">
        <v>0</v>
      </c>
      <c r="K35" s="82">
        <v>521621</v>
      </c>
      <c r="L35" s="77">
        <v>0</v>
      </c>
      <c r="M35" s="79">
        <v>513</v>
      </c>
      <c r="N35" s="79">
        <v>0</v>
      </c>
      <c r="O35" s="79">
        <v>1708</v>
      </c>
      <c r="P35" s="79">
        <v>717</v>
      </c>
      <c r="Q35" s="83">
        <v>2938</v>
      </c>
      <c r="R35" s="82">
        <v>524559</v>
      </c>
    </row>
    <row r="36" spans="1:18" ht="12.75">
      <c r="A36" s="65" t="s">
        <v>111</v>
      </c>
      <c r="B36" s="77">
        <v>613983</v>
      </c>
      <c r="C36" s="78">
        <v>330031</v>
      </c>
      <c r="D36" s="77">
        <v>1075</v>
      </c>
      <c r="E36" s="79">
        <v>233045</v>
      </c>
      <c r="F36" s="79">
        <v>95592</v>
      </c>
      <c r="G36" s="80">
        <v>319</v>
      </c>
      <c r="H36" s="81">
        <v>602</v>
      </c>
      <c r="I36" s="81">
        <v>0</v>
      </c>
      <c r="J36" s="81">
        <v>0</v>
      </c>
      <c r="K36" s="82">
        <v>330633</v>
      </c>
      <c r="L36" s="77">
        <v>4447</v>
      </c>
      <c r="M36" s="79">
        <v>1337</v>
      </c>
      <c r="N36" s="79">
        <v>0</v>
      </c>
      <c r="O36" s="79">
        <v>28345</v>
      </c>
      <c r="P36" s="79">
        <v>2176</v>
      </c>
      <c r="Q36" s="83">
        <v>36305</v>
      </c>
      <c r="R36" s="82">
        <v>366938</v>
      </c>
    </row>
    <row r="37" spans="1:18" ht="12.75">
      <c r="A37" s="65" t="s">
        <v>41</v>
      </c>
      <c r="B37" s="77">
        <v>347907</v>
      </c>
      <c r="C37" s="78">
        <v>228326</v>
      </c>
      <c r="D37" s="77">
        <v>2690</v>
      </c>
      <c r="E37" s="79">
        <v>206791</v>
      </c>
      <c r="F37" s="79">
        <v>18845</v>
      </c>
      <c r="G37" s="80">
        <v>0</v>
      </c>
      <c r="H37" s="81">
        <v>0</v>
      </c>
      <c r="I37" s="81">
        <v>0</v>
      </c>
      <c r="J37" s="81">
        <v>0</v>
      </c>
      <c r="K37" s="82">
        <v>228326</v>
      </c>
      <c r="L37" s="77">
        <v>0</v>
      </c>
      <c r="M37" s="79">
        <v>0</v>
      </c>
      <c r="N37" s="79">
        <v>0</v>
      </c>
      <c r="O37" s="79">
        <v>3187</v>
      </c>
      <c r="P37" s="79">
        <v>253</v>
      </c>
      <c r="Q37" s="83">
        <v>3440</v>
      </c>
      <c r="R37" s="82">
        <v>231766</v>
      </c>
    </row>
    <row r="38" spans="1:18" ht="12.75">
      <c r="A38" s="65" t="s">
        <v>90</v>
      </c>
      <c r="B38" s="77">
        <v>1972007</v>
      </c>
      <c r="C38" s="78">
        <v>1878899</v>
      </c>
      <c r="D38" s="77">
        <v>409</v>
      </c>
      <c r="E38" s="79">
        <v>1839555</v>
      </c>
      <c r="F38" s="79">
        <v>9236</v>
      </c>
      <c r="G38" s="80">
        <v>0</v>
      </c>
      <c r="H38" s="81">
        <v>0</v>
      </c>
      <c r="I38" s="81">
        <v>0</v>
      </c>
      <c r="J38" s="81">
        <v>29699</v>
      </c>
      <c r="K38" s="82">
        <v>1878899</v>
      </c>
      <c r="L38" s="77">
        <v>0</v>
      </c>
      <c r="M38" s="79">
        <v>509</v>
      </c>
      <c r="N38" s="79">
        <v>0</v>
      </c>
      <c r="O38" s="79">
        <v>3289</v>
      </c>
      <c r="P38" s="79">
        <v>174</v>
      </c>
      <c r="Q38" s="83">
        <v>3972</v>
      </c>
      <c r="R38" s="82">
        <v>1882871</v>
      </c>
    </row>
    <row r="39" spans="1:18" ht="12.75">
      <c r="A39" s="65" t="s">
        <v>42</v>
      </c>
      <c r="B39" s="77">
        <v>42189</v>
      </c>
      <c r="C39" s="78">
        <v>12804</v>
      </c>
      <c r="D39" s="77">
        <v>122</v>
      </c>
      <c r="E39" s="79">
        <v>7676</v>
      </c>
      <c r="F39" s="79">
        <v>5006</v>
      </c>
      <c r="G39" s="80">
        <v>0</v>
      </c>
      <c r="H39" s="81">
        <v>0</v>
      </c>
      <c r="I39" s="81">
        <v>0</v>
      </c>
      <c r="J39" s="81">
        <v>0</v>
      </c>
      <c r="K39" s="82">
        <v>12804</v>
      </c>
      <c r="L39" s="77">
        <v>0</v>
      </c>
      <c r="M39" s="79">
        <v>417</v>
      </c>
      <c r="N39" s="79">
        <v>0</v>
      </c>
      <c r="O39" s="79">
        <v>51</v>
      </c>
      <c r="P39" s="79">
        <v>1173</v>
      </c>
      <c r="Q39" s="83">
        <v>1641</v>
      </c>
      <c r="R39" s="82">
        <v>14445</v>
      </c>
    </row>
    <row r="40" spans="1:18" ht="12.75">
      <c r="A40" s="65" t="s">
        <v>43</v>
      </c>
      <c r="B40" s="77">
        <v>599583</v>
      </c>
      <c r="C40" s="78">
        <v>415167</v>
      </c>
      <c r="D40" s="77">
        <v>242</v>
      </c>
      <c r="E40" s="79">
        <v>379675</v>
      </c>
      <c r="F40" s="79">
        <v>20737</v>
      </c>
      <c r="G40" s="80">
        <v>14513</v>
      </c>
      <c r="H40" s="81">
        <v>0</v>
      </c>
      <c r="I40" s="81">
        <v>0</v>
      </c>
      <c r="J40" s="81">
        <v>0</v>
      </c>
      <c r="K40" s="82">
        <v>415167</v>
      </c>
      <c r="L40" s="77">
        <v>2694</v>
      </c>
      <c r="M40" s="79">
        <v>2471</v>
      </c>
      <c r="N40" s="79">
        <v>0</v>
      </c>
      <c r="O40" s="79">
        <v>6211</v>
      </c>
      <c r="P40" s="79">
        <v>2380</v>
      </c>
      <c r="Q40" s="83">
        <v>13756</v>
      </c>
      <c r="R40" s="82">
        <v>428923</v>
      </c>
    </row>
    <row r="41" spans="1:18" ht="12.75">
      <c r="A41" s="65" t="s">
        <v>44</v>
      </c>
      <c r="B41" s="77">
        <v>505008</v>
      </c>
      <c r="C41" s="78">
        <v>428813</v>
      </c>
      <c r="D41" s="77">
        <v>220</v>
      </c>
      <c r="E41" s="79">
        <v>414820</v>
      </c>
      <c r="F41" s="79">
        <v>10762</v>
      </c>
      <c r="G41" s="80">
        <v>3011</v>
      </c>
      <c r="H41" s="81">
        <v>0</v>
      </c>
      <c r="I41" s="81">
        <v>0</v>
      </c>
      <c r="J41" s="81">
        <v>0</v>
      </c>
      <c r="K41" s="82">
        <v>428813</v>
      </c>
      <c r="L41" s="77">
        <v>173</v>
      </c>
      <c r="M41" s="79">
        <v>108</v>
      </c>
      <c r="N41" s="79">
        <v>0</v>
      </c>
      <c r="O41" s="79">
        <v>526</v>
      </c>
      <c r="P41" s="79">
        <v>932</v>
      </c>
      <c r="Q41" s="83">
        <v>1739</v>
      </c>
      <c r="R41" s="82">
        <v>430552</v>
      </c>
    </row>
    <row r="42" spans="1:18" ht="12.75">
      <c r="A42" s="65" t="s">
        <v>45</v>
      </c>
      <c r="B42" s="77">
        <v>600528</v>
      </c>
      <c r="C42" s="78">
        <v>507542</v>
      </c>
      <c r="D42" s="77">
        <v>105</v>
      </c>
      <c r="E42" s="79">
        <v>499420</v>
      </c>
      <c r="F42" s="79">
        <v>8017</v>
      </c>
      <c r="G42" s="80">
        <v>0</v>
      </c>
      <c r="H42" s="81">
        <v>0</v>
      </c>
      <c r="I42" s="81">
        <v>0</v>
      </c>
      <c r="J42" s="81">
        <v>0</v>
      </c>
      <c r="K42" s="82">
        <v>507542</v>
      </c>
      <c r="L42" s="77">
        <v>0</v>
      </c>
      <c r="M42" s="79">
        <v>534</v>
      </c>
      <c r="N42" s="79">
        <v>0</v>
      </c>
      <c r="O42" s="79">
        <v>1220</v>
      </c>
      <c r="P42" s="79">
        <v>1599</v>
      </c>
      <c r="Q42" s="83">
        <v>3353</v>
      </c>
      <c r="R42" s="82">
        <v>510895</v>
      </c>
    </row>
    <row r="43" spans="1:18" ht="13.5" thickBot="1">
      <c r="A43" s="65" t="s">
        <v>46</v>
      </c>
      <c r="B43" s="77">
        <v>483783</v>
      </c>
      <c r="C43" s="78">
        <v>260459</v>
      </c>
      <c r="D43" s="77">
        <v>469</v>
      </c>
      <c r="E43" s="79">
        <v>115639</v>
      </c>
      <c r="F43" s="79">
        <v>13524</v>
      </c>
      <c r="G43" s="80">
        <v>130827</v>
      </c>
      <c r="H43" s="81">
        <v>6967</v>
      </c>
      <c r="I43" s="81">
        <v>0</v>
      </c>
      <c r="J43" s="81">
        <v>0</v>
      </c>
      <c r="K43" s="82">
        <v>267426</v>
      </c>
      <c r="L43" s="77">
        <v>3417</v>
      </c>
      <c r="M43" s="79">
        <v>9465</v>
      </c>
      <c r="N43" s="79">
        <v>0</v>
      </c>
      <c r="O43" s="79">
        <v>11</v>
      </c>
      <c r="P43" s="79">
        <v>21</v>
      </c>
      <c r="Q43" s="83">
        <v>12914</v>
      </c>
      <c r="R43" s="82">
        <v>280340</v>
      </c>
    </row>
    <row r="44" spans="1:18" ht="13.5" thickTop="1">
      <c r="A44" s="84" t="s">
        <v>47</v>
      </c>
      <c r="B44" s="85">
        <v>47198168</v>
      </c>
      <c r="C44" s="86">
        <v>42502364</v>
      </c>
      <c r="D44" s="87">
        <v>17838</v>
      </c>
      <c r="E44" s="88">
        <v>41360615</v>
      </c>
      <c r="F44" s="88">
        <v>890096</v>
      </c>
      <c r="G44" s="89">
        <v>176814</v>
      </c>
      <c r="H44" s="90">
        <v>20710</v>
      </c>
      <c r="I44" s="90">
        <v>0</v>
      </c>
      <c r="J44" s="90">
        <v>57001</v>
      </c>
      <c r="K44" s="90">
        <v>42523074</v>
      </c>
      <c r="L44" s="87">
        <v>23460</v>
      </c>
      <c r="M44" s="88">
        <v>58604</v>
      </c>
      <c r="N44" s="88">
        <v>0</v>
      </c>
      <c r="O44" s="88">
        <v>162896</v>
      </c>
      <c r="P44" s="88">
        <v>33397</v>
      </c>
      <c r="Q44" s="89">
        <v>278357</v>
      </c>
      <c r="R44" s="90">
        <v>42801431</v>
      </c>
    </row>
    <row r="45" spans="1:18" ht="13.5" thickBot="1">
      <c r="A45" s="91" t="s">
        <v>48</v>
      </c>
      <c r="B45" s="92">
        <v>14085351</v>
      </c>
      <c r="C45" s="93">
        <v>10884271</v>
      </c>
      <c r="D45" s="94">
        <v>50185</v>
      </c>
      <c r="E45" s="95">
        <v>3946018</v>
      </c>
      <c r="F45" s="95">
        <v>79302</v>
      </c>
      <c r="G45" s="96">
        <v>9211</v>
      </c>
      <c r="H45" s="97">
        <v>480570</v>
      </c>
      <c r="I45" s="97">
        <v>531462</v>
      </c>
      <c r="J45" s="97">
        <v>6799555</v>
      </c>
      <c r="K45" s="98">
        <v>11896303</v>
      </c>
      <c r="L45" s="94">
        <v>6492</v>
      </c>
      <c r="M45" s="95">
        <v>578270</v>
      </c>
      <c r="N45" s="95">
        <v>0</v>
      </c>
      <c r="O45" s="95">
        <v>1260958</v>
      </c>
      <c r="P45" s="95">
        <v>31909</v>
      </c>
      <c r="Q45" s="99">
        <v>1877629</v>
      </c>
      <c r="R45" s="98">
        <v>13773932</v>
      </c>
    </row>
    <row r="46" spans="1:18" ht="13.5" thickTop="1">
      <c r="A46" s="84" t="s">
        <v>49</v>
      </c>
      <c r="B46" s="85">
        <v>61283519</v>
      </c>
      <c r="C46" s="86">
        <v>53386635</v>
      </c>
      <c r="D46" s="87">
        <v>68023</v>
      </c>
      <c r="E46" s="88">
        <v>45306633</v>
      </c>
      <c r="F46" s="88">
        <v>969398</v>
      </c>
      <c r="G46" s="89">
        <v>186025</v>
      </c>
      <c r="H46" s="90">
        <v>501280</v>
      </c>
      <c r="I46" s="90">
        <v>531462</v>
      </c>
      <c r="J46" s="90">
        <v>6856556</v>
      </c>
      <c r="K46" s="90">
        <v>54419377</v>
      </c>
      <c r="L46" s="87">
        <v>29952</v>
      </c>
      <c r="M46" s="88">
        <v>636874</v>
      </c>
      <c r="N46" s="88">
        <v>0</v>
      </c>
      <c r="O46" s="88">
        <v>1423854</v>
      </c>
      <c r="P46" s="88">
        <v>65306</v>
      </c>
      <c r="Q46" s="89">
        <v>2155986</v>
      </c>
      <c r="R46" s="90">
        <v>56575363</v>
      </c>
    </row>
    <row r="47" ht="12.75">
      <c r="A47" s="100"/>
    </row>
    <row r="48" s="101" customFormat="1" ht="12.75"/>
    <row r="49" s="101" customFormat="1" ht="12.75"/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/>
    <row r="56" s="101" customFormat="1" ht="12.75"/>
    <row r="57" s="101" customFormat="1" ht="12.75"/>
    <row r="58" s="101" customFormat="1" ht="12.75"/>
    <row r="59" s="101" customFormat="1" ht="12.75"/>
    <row r="60" s="101" customFormat="1" ht="12.75"/>
    <row r="61" s="101" customFormat="1" ht="12.75"/>
    <row r="62" s="101" customFormat="1" ht="12.75"/>
    <row r="63" s="101" customFormat="1" ht="12.75"/>
    <row r="64" s="101" customFormat="1" ht="12.75"/>
    <row r="65" s="101" customFormat="1" ht="12.75"/>
    <row r="66" s="101" customFormat="1" ht="12.75"/>
    <row r="67" s="101" customFormat="1" ht="12.75"/>
    <row r="68" s="101" customFormat="1" ht="12.75"/>
    <row r="69" s="101" customFormat="1" ht="12.75"/>
    <row r="70" s="101" customFormat="1" ht="12.75"/>
    <row r="71" s="101" customFormat="1" ht="12.75"/>
    <row r="72" s="101" customFormat="1" ht="12.75"/>
    <row r="73" s="101" customFormat="1" ht="12.75"/>
    <row r="74" s="101" customFormat="1" ht="12.75"/>
    <row r="75" s="101" customFormat="1" ht="12.75"/>
    <row r="76" s="101" customFormat="1" ht="12.75"/>
    <row r="77" s="101" customFormat="1" ht="12.75"/>
    <row r="78" s="101" customFormat="1" ht="12.75"/>
    <row r="79" s="101" customFormat="1" ht="12.75"/>
    <row r="80" s="101" customFormat="1" ht="12.75"/>
    <row r="81" s="101" customFormat="1" ht="12.75"/>
    <row r="82" s="101" customFormat="1" ht="12.75"/>
    <row r="83" s="101" customFormat="1" ht="12.75"/>
    <row r="84" s="101" customFormat="1" ht="12.75"/>
    <row r="85" s="101" customFormat="1" ht="12.75"/>
    <row r="86" s="101" customFormat="1" ht="12.75"/>
    <row r="87" s="101" customFormat="1" ht="12.75"/>
    <row r="88" s="101" customFormat="1" ht="12.75"/>
    <row r="89" s="101" customFormat="1" ht="12.75"/>
    <row r="90" s="101" customFormat="1" ht="12.75"/>
    <row r="91" s="101" customFormat="1" ht="12.75"/>
    <row r="92" s="101" customFormat="1" ht="12.75"/>
    <row r="93" s="101" customFormat="1" ht="12.75"/>
    <row r="94" s="101" customFormat="1" ht="12.75"/>
    <row r="95" s="101" customFormat="1" ht="12.75"/>
    <row r="96" s="101" customFormat="1" ht="12.75"/>
    <row r="97" s="101" customFormat="1" ht="12.75"/>
    <row r="98" s="101" customFormat="1" ht="12.75"/>
    <row r="99" s="101" customFormat="1" ht="12.75"/>
    <row r="100" s="101" customFormat="1" ht="12.75"/>
    <row r="101" s="101" customFormat="1" ht="12.75"/>
    <row r="102" s="101" customFormat="1" ht="12.75"/>
    <row r="103" s="101" customFormat="1" ht="12.75"/>
    <row r="104" s="101" customFormat="1" ht="12.75"/>
    <row r="105" s="101" customFormat="1" ht="12.75"/>
    <row r="106" s="101" customFormat="1" ht="12.75"/>
    <row r="107" s="101" customFormat="1" ht="12.75"/>
    <row r="108" s="101" customFormat="1" ht="12.75"/>
    <row r="109" s="101" customFormat="1" ht="12.75"/>
    <row r="110" s="101" customFormat="1" ht="12.75"/>
    <row r="111" s="101" customFormat="1" ht="12.75"/>
    <row r="112" s="101" customFormat="1" ht="12.75"/>
    <row r="113" s="101" customFormat="1" ht="12.75"/>
    <row r="114" s="101" customFormat="1" ht="12.75"/>
    <row r="115" s="101" customFormat="1" ht="12.75"/>
    <row r="116" s="101" customFormat="1" ht="12.75"/>
    <row r="117" s="101" customFormat="1" ht="12.75"/>
    <row r="118" s="101" customFormat="1" ht="12.75"/>
    <row r="119" s="101" customFormat="1" ht="12.75"/>
    <row r="120" s="101" customFormat="1" ht="12.75"/>
    <row r="121" s="101" customFormat="1" ht="12.75"/>
    <row r="122" s="101" customFormat="1" ht="12.75"/>
    <row r="123" s="101" customFormat="1" ht="12.75"/>
    <row r="124" s="101" customFormat="1" ht="12.75"/>
    <row r="125" s="101" customFormat="1" ht="12.75"/>
    <row r="126" s="101" customFormat="1" ht="12.75"/>
    <row r="127" s="101" customFormat="1" ht="12.75"/>
    <row r="128" s="101" customFormat="1" ht="12.75"/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  <row r="140" s="101" customFormat="1" ht="12.75"/>
    <row r="141" s="101" customFormat="1" ht="12.75"/>
    <row r="142" s="101" customFormat="1" ht="12.75"/>
    <row r="143" s="101" customFormat="1" ht="12.75"/>
    <row r="144" s="101" customFormat="1" ht="12.75"/>
    <row r="145" s="101" customFormat="1" ht="12.75"/>
    <row r="146" s="101" customFormat="1" ht="12.75"/>
    <row r="147" s="101" customFormat="1" ht="12.75"/>
    <row r="148" s="101" customFormat="1" ht="12.75"/>
    <row r="149" s="101" customFormat="1" ht="12.75"/>
    <row r="150" s="101" customFormat="1" ht="12.75"/>
    <row r="151" s="101" customFormat="1" ht="12.75"/>
    <row r="152" s="101" customFormat="1" ht="12.75"/>
    <row r="153" s="101" customFormat="1" ht="12.75"/>
    <row r="154" s="101" customFormat="1" ht="12.75"/>
    <row r="155" s="101" customFormat="1" ht="12.75"/>
    <row r="156" s="101" customFormat="1" ht="12.75"/>
    <row r="157" s="101" customFormat="1" ht="12.75"/>
    <row r="158" s="101" customFormat="1" ht="12.75"/>
    <row r="159" s="101" customFormat="1" ht="12.75"/>
    <row r="160" s="101" customFormat="1" ht="12.75"/>
    <row r="161" s="101" customFormat="1" ht="12.75"/>
    <row r="162" s="101" customFormat="1" ht="12.75"/>
    <row r="163" s="101" customFormat="1" ht="12.75"/>
    <row r="164" s="101" customFormat="1" ht="12.75"/>
    <row r="165" s="101" customFormat="1" ht="12.75"/>
    <row r="166" s="101" customFormat="1" ht="12.75"/>
    <row r="167" s="101" customFormat="1" ht="12.75"/>
    <row r="168" s="101" customFormat="1" ht="12.75"/>
    <row r="169" s="101" customFormat="1" ht="12.75"/>
    <row r="170" s="101" customFormat="1" ht="12.75"/>
    <row r="171" s="101" customFormat="1" ht="12.75"/>
    <row r="172" s="101" customFormat="1" ht="12.75"/>
    <row r="173" s="101" customFormat="1" ht="12.75"/>
    <row r="174" s="101" customFormat="1" ht="12.75"/>
    <row r="175" s="101" customFormat="1" ht="12.75"/>
    <row r="176" s="101" customFormat="1" ht="12.75"/>
    <row r="177" s="101" customFormat="1" ht="12.75"/>
    <row r="178" s="101" customFormat="1" ht="12.75"/>
    <row r="179" s="101" customFormat="1" ht="12.75"/>
    <row r="180" s="101" customFormat="1" ht="12.75"/>
    <row r="181" s="101" customFormat="1" ht="12.75"/>
    <row r="182" s="101" customFormat="1" ht="12.75"/>
    <row r="183" s="101" customFormat="1" ht="12.75"/>
    <row r="184" s="101" customFormat="1" ht="12.75"/>
    <row r="185" s="101" customFormat="1" ht="12.75"/>
    <row r="186" s="101" customFormat="1" ht="12.75"/>
    <row r="187" s="101" customFormat="1" ht="12.75"/>
    <row r="188" s="101" customFormat="1" ht="12.75"/>
    <row r="189" s="101" customFormat="1" ht="12.75"/>
    <row r="190" s="101" customFormat="1" ht="12.75"/>
    <row r="191" s="101" customFormat="1" ht="12.75"/>
    <row r="192" s="101" customFormat="1" ht="12.75"/>
    <row r="193" s="101" customFormat="1" ht="12.75"/>
    <row r="194" s="101" customFormat="1" ht="12.75"/>
    <row r="195" s="101" customFormat="1" ht="12.75"/>
    <row r="196" s="101" customFormat="1" ht="12.75"/>
    <row r="197" s="101" customFormat="1" ht="12.75"/>
    <row r="198" s="101" customFormat="1" ht="12.75"/>
    <row r="199" s="101" customFormat="1" ht="12.75"/>
    <row r="200" s="101" customFormat="1" ht="12.75"/>
    <row r="201" s="101" customFormat="1" ht="12.75"/>
    <row r="202" s="101" customFormat="1" ht="12.75"/>
    <row r="203" s="101" customFormat="1" ht="12.75"/>
    <row r="204" s="101" customFormat="1" ht="12.75"/>
    <row r="205" s="101" customFormat="1" ht="12.75"/>
    <row r="206" s="101" customFormat="1" ht="12.75"/>
    <row r="207" s="101" customFormat="1" ht="12.75"/>
    <row r="208" s="101" customFormat="1" ht="12.75"/>
    <row r="209" s="101" customFormat="1" ht="12.75"/>
    <row r="210" s="101" customFormat="1" ht="12.75"/>
    <row r="211" s="101" customFormat="1" ht="12.75"/>
    <row r="212" s="101" customFormat="1" ht="12.75"/>
    <row r="213" s="101" customFormat="1" ht="12.75"/>
    <row r="214" s="101" customFormat="1" ht="12.75"/>
    <row r="215" s="101" customFormat="1" ht="12.75"/>
    <row r="216" s="101" customFormat="1" ht="12.75"/>
    <row r="217" s="101" customFormat="1" ht="12.75"/>
    <row r="218" s="101" customFormat="1" ht="12.75"/>
    <row r="219" s="101" customFormat="1" ht="12.75"/>
    <row r="220" s="101" customFormat="1" ht="12.75"/>
    <row r="221" s="101" customFormat="1" ht="12.75"/>
    <row r="222" s="101" customFormat="1" ht="12.75"/>
    <row r="223" s="101" customFormat="1" ht="12.75"/>
    <row r="224" s="101" customFormat="1" ht="12.75"/>
    <row r="225" s="101" customFormat="1" ht="12.75"/>
    <row r="226" s="101" customFormat="1" ht="12.75"/>
    <row r="227" s="101" customFormat="1" ht="12.75"/>
    <row r="228" s="101" customFormat="1" ht="12.75"/>
    <row r="229" s="101" customFormat="1" ht="12.75"/>
    <row r="230" s="101" customFormat="1" ht="12.75"/>
  </sheetData>
  <mergeCells count="1">
    <mergeCell ref="B2:C2"/>
  </mergeCells>
  <printOptions horizontalCentered="1"/>
  <pageMargins left="0.3937007874015748" right="0.3937007874015748" top="0.984251968503937" bottom="0.1968503937007874" header="0.5905511811023623" footer="0.11811023622047245"/>
  <pageSetup blackAndWhite="1" horizontalDpi="300" verticalDpi="300" orientation="landscape" paperSize="9" scale="80" r:id="rId1"/>
  <headerFooter alignWithMargins="0">
    <oddHeader>&amp;C&amp;"Times New Roman CE,Félkövér"&amp;14 2 0 0 5.   É V I   M É R L E G
&amp;12&amp;UE s z k ö z ö k&amp;U
&amp;R&amp;"Times New Roman,Normál"11. számú melléklet
(ezer Ft-ban)</oddHeader>
    <oddFooter>&amp;L&amp;"Times New Roman,Normál"Készült: 2006. március 21.&amp;C&amp;"Times New Roman,Normál"C:\Andi\beszámoló2005\&amp;F\&amp;A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8" customWidth="1"/>
    <col min="2" max="4" width="10.28125" style="8" customWidth="1"/>
    <col min="5" max="6" width="2.7109375" style="1" customWidth="1"/>
    <col min="7" max="7" width="35.7109375" style="1" customWidth="1"/>
    <col min="8" max="9" width="10.28125" style="8" customWidth="1"/>
    <col min="10" max="10" width="10.28125" style="31" customWidth="1"/>
    <col min="11" max="16384" width="9.140625" style="8" customWidth="1"/>
  </cols>
  <sheetData>
    <row r="1" spans="1:10" ht="13.5" thickBot="1">
      <c r="A1" s="6"/>
      <c r="B1" s="6"/>
      <c r="C1" s="6"/>
      <c r="D1" s="6"/>
      <c r="E1" s="6"/>
      <c r="F1" s="6"/>
      <c r="G1" s="6"/>
      <c r="H1" s="6"/>
      <c r="I1" s="7" t="s">
        <v>51</v>
      </c>
      <c r="J1" s="32"/>
    </row>
    <row r="2" spans="1:13" ht="15.75">
      <c r="A2" s="55" t="s">
        <v>6</v>
      </c>
      <c r="B2" s="5" t="s">
        <v>112</v>
      </c>
      <c r="C2" s="5" t="s">
        <v>124</v>
      </c>
      <c r="D2" s="5" t="s">
        <v>52</v>
      </c>
      <c r="F2" s="9"/>
      <c r="G2" s="55" t="s">
        <v>50</v>
      </c>
      <c r="H2" s="5" t="s">
        <v>112</v>
      </c>
      <c r="I2" s="5" t="s">
        <v>124</v>
      </c>
      <c r="J2" s="33" t="s">
        <v>52</v>
      </c>
      <c r="K2" s="1"/>
      <c r="L2" s="1"/>
      <c r="M2" s="1"/>
    </row>
    <row r="3" spans="1:13" ht="12.75">
      <c r="A3" s="1"/>
      <c r="B3" s="4" t="s">
        <v>53</v>
      </c>
      <c r="C3" s="4"/>
      <c r="D3" s="5" t="s">
        <v>54</v>
      </c>
      <c r="F3" s="9"/>
      <c r="H3" s="4" t="s">
        <v>53</v>
      </c>
      <c r="I3" s="4"/>
      <c r="J3" s="33" t="s">
        <v>54</v>
      </c>
      <c r="K3" s="1"/>
      <c r="L3" s="1"/>
      <c r="M3" s="1"/>
    </row>
    <row r="4" spans="1:13" ht="13.5" thickBot="1">
      <c r="A4" s="6"/>
      <c r="B4" s="6"/>
      <c r="C4" s="6"/>
      <c r="D4" s="10" t="s">
        <v>125</v>
      </c>
      <c r="E4" s="6"/>
      <c r="F4" s="11"/>
      <c r="G4" s="6"/>
      <c r="H4" s="6"/>
      <c r="I4" s="6"/>
      <c r="J4" s="10" t="s">
        <v>125</v>
      </c>
      <c r="K4" s="1"/>
      <c r="L4" s="1"/>
      <c r="M4" s="1"/>
    </row>
    <row r="5" spans="1:13" ht="12.75">
      <c r="A5" s="12" t="s">
        <v>55</v>
      </c>
      <c r="B5" s="3">
        <f>B6+B7+B13+B18</f>
        <v>53454510</v>
      </c>
      <c r="C5" s="3">
        <f>C6+C7+C13+C18</f>
        <v>54419377</v>
      </c>
      <c r="D5" s="25">
        <f>C5/B5*100</f>
        <v>101.80502449652987</v>
      </c>
      <c r="F5" s="9"/>
      <c r="G5" s="12" t="s">
        <v>56</v>
      </c>
      <c r="H5" s="3">
        <f>SUM(H6:H7)</f>
        <v>51295942</v>
      </c>
      <c r="I5" s="3" t="e">
        <f>SUM(I6:I7)</f>
        <v>#REF!</v>
      </c>
      <c r="J5" s="25" t="e">
        <f>I5/H5*100</f>
        <v>#REF!</v>
      </c>
      <c r="K5" s="1"/>
      <c r="L5" s="1"/>
      <c r="M5" s="1"/>
    </row>
    <row r="6" spans="1:10" ht="12.75">
      <c r="A6" s="13" t="s">
        <v>57</v>
      </c>
      <c r="B6" s="57">
        <v>30181</v>
      </c>
      <c r="C6" s="14">
        <f>Eszközök!D46</f>
        <v>68023</v>
      </c>
      <c r="D6" s="25">
        <f aca="true" t="shared" si="0" ref="D6:D20">C6/B6*100</f>
        <v>225.38351943275572</v>
      </c>
      <c r="F6" s="9"/>
      <c r="G6" s="1" t="s">
        <v>58</v>
      </c>
      <c r="H6" s="56">
        <v>2213788</v>
      </c>
      <c r="I6" s="15" t="e">
        <f>#REF!</f>
        <v>#REF!</v>
      </c>
      <c r="J6" s="26" t="e">
        <f aca="true" t="shared" si="1" ref="J6:J15">I6/H6*100</f>
        <v>#REF!</v>
      </c>
    </row>
    <row r="7" spans="1:10" ht="12.75">
      <c r="A7" s="13" t="s">
        <v>59</v>
      </c>
      <c r="B7" s="16">
        <f>SUM(B8:B12)</f>
        <v>46199742</v>
      </c>
      <c r="C7" s="16">
        <f>SUM(C8:C12)</f>
        <v>46963336</v>
      </c>
      <c r="D7" s="25">
        <f t="shared" si="0"/>
        <v>101.65281009577933</v>
      </c>
      <c r="F7" s="9"/>
      <c r="G7" s="1" t="s">
        <v>60</v>
      </c>
      <c r="H7" s="56">
        <v>49082154</v>
      </c>
      <c r="I7" s="15" t="e">
        <f>#REF!</f>
        <v>#REF!</v>
      </c>
      <c r="J7" s="26" t="e">
        <f t="shared" si="1"/>
        <v>#REF!</v>
      </c>
    </row>
    <row r="8" spans="1:10" ht="12.75">
      <c r="A8" s="8" t="s">
        <v>61</v>
      </c>
      <c r="B8" s="58">
        <v>44994218</v>
      </c>
      <c r="C8" s="17">
        <f>Eszközök!E46</f>
        <v>45306633</v>
      </c>
      <c r="D8" s="26">
        <f t="shared" si="0"/>
        <v>100.69434477114369</v>
      </c>
      <c r="F8" s="9"/>
      <c r="I8" s="8" t="s">
        <v>24</v>
      </c>
      <c r="J8" s="34" t="s">
        <v>24</v>
      </c>
    </row>
    <row r="9" spans="1:10" ht="12.75">
      <c r="A9" s="8" t="s">
        <v>62</v>
      </c>
      <c r="C9" s="1" t="s">
        <v>24</v>
      </c>
      <c r="D9" s="27" t="s">
        <v>24</v>
      </c>
      <c r="F9" s="9"/>
      <c r="G9" s="12" t="s">
        <v>63</v>
      </c>
      <c r="H9" s="16">
        <f>SUM(H10:H11)</f>
        <v>449311</v>
      </c>
      <c r="I9" s="16" t="e">
        <f>SUM(I10:I11)</f>
        <v>#REF!</v>
      </c>
      <c r="J9" s="25" t="e">
        <f t="shared" si="1"/>
        <v>#REF!</v>
      </c>
    </row>
    <row r="10" spans="1:10" ht="12.75">
      <c r="A10" s="8" t="s">
        <v>64</v>
      </c>
      <c r="B10" s="56">
        <v>891590</v>
      </c>
      <c r="C10" s="17">
        <f>Eszközök!F46</f>
        <v>969398</v>
      </c>
      <c r="D10" s="26">
        <f t="shared" si="0"/>
        <v>108.72688118978455</v>
      </c>
      <c r="F10" s="9"/>
      <c r="G10" s="1" t="s">
        <v>65</v>
      </c>
      <c r="H10" s="56">
        <v>545363</v>
      </c>
      <c r="I10" s="15" t="e">
        <f>#REF!</f>
        <v>#REF!</v>
      </c>
      <c r="J10" s="26" t="e">
        <f t="shared" si="1"/>
        <v>#REF!</v>
      </c>
    </row>
    <row r="11" spans="1:10" ht="12.75">
      <c r="A11" s="8" t="s">
        <v>66</v>
      </c>
      <c r="B11" s="56">
        <v>127797</v>
      </c>
      <c r="C11" s="17">
        <f>Eszközök!G46</f>
        <v>186025</v>
      </c>
      <c r="D11" s="26">
        <f t="shared" si="0"/>
        <v>145.56288488775166</v>
      </c>
      <c r="F11" s="9"/>
      <c r="G11" s="1" t="s">
        <v>67</v>
      </c>
      <c r="H11" s="56">
        <v>-96052</v>
      </c>
      <c r="I11" s="15" t="e">
        <f>#REF!</f>
        <v>#REF!</v>
      </c>
      <c r="J11" s="26" t="e">
        <f t="shared" si="1"/>
        <v>#REF!</v>
      </c>
    </row>
    <row r="12" spans="1:10" ht="12.75">
      <c r="A12" s="8" t="s">
        <v>68</v>
      </c>
      <c r="B12" s="56">
        <v>186137</v>
      </c>
      <c r="C12" s="17">
        <f>Eszközök!H46</f>
        <v>501280</v>
      </c>
      <c r="D12" s="26">
        <f t="shared" si="0"/>
        <v>269.3070158001902</v>
      </c>
      <c r="F12" s="9"/>
      <c r="I12" s="8" t="s">
        <v>24</v>
      </c>
      <c r="J12" s="34" t="s">
        <v>24</v>
      </c>
    </row>
    <row r="13" spans="1:10" ht="12.75">
      <c r="A13" s="13" t="s">
        <v>69</v>
      </c>
      <c r="B13" s="16">
        <f>SUM(B14:B17)</f>
        <v>557618</v>
      </c>
      <c r="C13" s="16">
        <f>SUM(C14:C17)</f>
        <v>531462</v>
      </c>
      <c r="D13" s="25">
        <f t="shared" si="0"/>
        <v>95.30933362983261</v>
      </c>
      <c r="F13" s="9"/>
      <c r="G13" s="12" t="s">
        <v>70</v>
      </c>
      <c r="H13" s="16">
        <f>SUM(H14:H17)</f>
        <v>3549829</v>
      </c>
      <c r="I13" s="16" t="e">
        <f>SUM(I14:I17)</f>
        <v>#REF!</v>
      </c>
      <c r="J13" s="25" t="e">
        <f t="shared" si="1"/>
        <v>#REF!</v>
      </c>
    </row>
    <row r="14" spans="1:10" ht="12.75">
      <c r="A14" s="8" t="s">
        <v>71</v>
      </c>
      <c r="B14" s="8" t="s">
        <v>24</v>
      </c>
      <c r="D14" s="27" t="s">
        <v>24</v>
      </c>
      <c r="F14" s="9"/>
      <c r="G14" s="2" t="s">
        <v>72</v>
      </c>
      <c r="H14" s="57">
        <v>2124477</v>
      </c>
      <c r="I14" s="16" t="e">
        <f>#REF!</f>
        <v>#REF!</v>
      </c>
      <c r="J14" s="25" t="e">
        <f t="shared" si="1"/>
        <v>#REF!</v>
      </c>
    </row>
    <row r="15" spans="1:10" ht="12.75">
      <c r="A15" s="8" t="s">
        <v>73</v>
      </c>
      <c r="B15" s="56">
        <v>209911</v>
      </c>
      <c r="C15" s="56">
        <v>210191</v>
      </c>
      <c r="D15" s="26">
        <f t="shared" si="0"/>
        <v>100.1333898652286</v>
      </c>
      <c r="F15" s="9"/>
      <c r="G15" s="2" t="s">
        <v>74</v>
      </c>
      <c r="H15" s="57">
        <v>806297</v>
      </c>
      <c r="I15" s="16" t="e">
        <f>#REF!</f>
        <v>#REF!</v>
      </c>
      <c r="J15" s="25" t="e">
        <f t="shared" si="1"/>
        <v>#REF!</v>
      </c>
    </row>
    <row r="16" spans="1:10" ht="12.75">
      <c r="A16" s="8" t="s">
        <v>87</v>
      </c>
      <c r="B16" s="56">
        <v>120300</v>
      </c>
      <c r="C16" s="56">
        <v>110088</v>
      </c>
      <c r="D16" s="26">
        <f t="shared" si="0"/>
        <v>91.51122194513715</v>
      </c>
      <c r="F16" s="9"/>
      <c r="G16" s="2" t="s">
        <v>75</v>
      </c>
      <c r="H16" s="13"/>
      <c r="I16" s="13" t="s">
        <v>24</v>
      </c>
      <c r="J16" s="35" t="s">
        <v>24</v>
      </c>
    </row>
    <row r="17" spans="1:10" ht="12.75">
      <c r="A17" s="8" t="s">
        <v>89</v>
      </c>
      <c r="B17" s="56">
        <v>227407</v>
      </c>
      <c r="C17" s="56">
        <v>211183</v>
      </c>
      <c r="D17" s="26">
        <f t="shared" si="0"/>
        <v>92.86565497104311</v>
      </c>
      <c r="F17" s="9"/>
      <c r="G17" s="2" t="s">
        <v>76</v>
      </c>
      <c r="H17" s="57">
        <v>619055</v>
      </c>
      <c r="I17" s="16" t="e">
        <f>#REF!</f>
        <v>#REF!</v>
      </c>
      <c r="J17" s="25" t="e">
        <f>I17/H17*100</f>
        <v>#REF!</v>
      </c>
    </row>
    <row r="18" spans="1:10" ht="12.75">
      <c r="A18" s="13" t="s">
        <v>77</v>
      </c>
      <c r="B18" s="57">
        <v>6666969</v>
      </c>
      <c r="C18" s="16">
        <f>Eszközök!J46</f>
        <v>6856556</v>
      </c>
      <c r="D18" s="25">
        <f t="shared" si="0"/>
        <v>102.84367603929161</v>
      </c>
      <c r="F18" s="9"/>
      <c r="J18" s="34" t="s">
        <v>24</v>
      </c>
    </row>
    <row r="19" spans="1:10" ht="12.75">
      <c r="A19" s="13"/>
      <c r="D19" s="27" t="s">
        <v>24</v>
      </c>
      <c r="F19" s="9"/>
      <c r="J19" s="34" t="s">
        <v>24</v>
      </c>
    </row>
    <row r="20" spans="1:10" ht="12.75">
      <c r="A20" s="18" t="s">
        <v>78</v>
      </c>
      <c r="B20" s="16">
        <f>SUM(B21:B26)</f>
        <v>1840572</v>
      </c>
      <c r="C20" s="16">
        <f>SUM(C21:C26)</f>
        <v>2155986</v>
      </c>
      <c r="D20" s="25">
        <f t="shared" si="0"/>
        <v>117.13673792712265</v>
      </c>
      <c r="F20" s="9"/>
      <c r="J20" s="34" t="s">
        <v>24</v>
      </c>
    </row>
    <row r="21" spans="1:10" ht="12.75">
      <c r="A21" s="13" t="s">
        <v>79</v>
      </c>
      <c r="B21" s="57">
        <v>31540</v>
      </c>
      <c r="C21" s="16">
        <f>Eszközök!L46</f>
        <v>29952</v>
      </c>
      <c r="D21" s="25">
        <f aca="true" t="shared" si="2" ref="D21:D27">C21/B21*100</f>
        <v>94.96512365250476</v>
      </c>
      <c r="F21" s="9"/>
      <c r="J21" s="34" t="s">
        <v>24</v>
      </c>
    </row>
    <row r="22" spans="1:10" ht="12.75">
      <c r="A22" s="13" t="s">
        <v>80</v>
      </c>
      <c r="B22" s="57">
        <v>740667</v>
      </c>
      <c r="C22" s="16">
        <f>Eszközök!M46</f>
        <v>636874</v>
      </c>
      <c r="D22" s="25">
        <f t="shared" si="2"/>
        <v>85.98654996104862</v>
      </c>
      <c r="F22" s="9"/>
      <c r="J22" s="34" t="s">
        <v>24</v>
      </c>
    </row>
    <row r="23" spans="1:10" ht="12.75">
      <c r="A23" s="13" t="s">
        <v>81</v>
      </c>
      <c r="B23" s="57">
        <v>0</v>
      </c>
      <c r="C23" s="16">
        <f>Eszközök!N46</f>
        <v>0</v>
      </c>
      <c r="D23" s="61" t="s">
        <v>88</v>
      </c>
      <c r="F23" s="9"/>
      <c r="J23" s="34" t="s">
        <v>24</v>
      </c>
    </row>
    <row r="24" spans="1:10" ht="12.75">
      <c r="A24" s="13" t="s">
        <v>82</v>
      </c>
      <c r="B24" s="57">
        <v>920317</v>
      </c>
      <c r="C24" s="16">
        <f>Eszközök!O46</f>
        <v>1423854</v>
      </c>
      <c r="D24" s="25">
        <f t="shared" si="2"/>
        <v>154.7134302637026</v>
      </c>
      <c r="F24" s="9"/>
      <c r="J24" s="34" t="s">
        <v>24</v>
      </c>
    </row>
    <row r="25" spans="1:10" ht="12.75">
      <c r="A25" s="13" t="s">
        <v>83</v>
      </c>
      <c r="B25" s="13"/>
      <c r="C25" s="13" t="s">
        <v>24</v>
      </c>
      <c r="D25" s="28" t="s">
        <v>24</v>
      </c>
      <c r="F25" s="9"/>
      <c r="J25" s="34" t="s">
        <v>24</v>
      </c>
    </row>
    <row r="26" spans="1:10" ht="13.5" thickBot="1">
      <c r="A26" s="19" t="s">
        <v>84</v>
      </c>
      <c r="B26" s="59">
        <v>148048</v>
      </c>
      <c r="C26" s="20">
        <f>Eszközök!P46</f>
        <v>65306</v>
      </c>
      <c r="D26" s="29">
        <f t="shared" si="2"/>
        <v>44.11136928563709</v>
      </c>
      <c r="E26" s="21"/>
      <c r="F26" s="22"/>
      <c r="G26" s="21"/>
      <c r="H26" s="21"/>
      <c r="I26" s="21"/>
      <c r="J26" s="36" t="s">
        <v>24</v>
      </c>
    </row>
    <row r="27" spans="1:10" ht="17.25" thickBot="1" thickTop="1">
      <c r="A27" s="23" t="s">
        <v>85</v>
      </c>
      <c r="B27" s="24">
        <f>B5+B20</f>
        <v>55295082</v>
      </c>
      <c r="C27" s="24">
        <f>C5+C20</f>
        <v>56575363</v>
      </c>
      <c r="D27" s="30">
        <f t="shared" si="2"/>
        <v>102.31536142762208</v>
      </c>
      <c r="E27" s="6"/>
      <c r="F27" s="11"/>
      <c r="G27" s="23" t="s">
        <v>86</v>
      </c>
      <c r="H27" s="24">
        <f>H5+H9+H13</f>
        <v>55295082</v>
      </c>
      <c r="I27" s="24" t="e">
        <f>I5+I9+I13</f>
        <v>#REF!</v>
      </c>
      <c r="J27" s="30" t="e">
        <f>I27/H27*100</f>
        <v>#REF!</v>
      </c>
    </row>
    <row r="28" ht="12.75">
      <c r="D28" s="31"/>
    </row>
  </sheetData>
  <printOptions horizontalCentered="1"/>
  <pageMargins left="0.3937007874015748" right="0.3937007874015748" top="1.3779527559055118" bottom="0.5905511811023623" header="0.7874015748031497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 CE,Normál" 3. számú  kimutatás</oddHeader>
    <oddFooter>&amp;L&amp;"Times New Roman,Normál"&amp;8Készült:2006. március 21.&amp;C&amp;"Times New Roman,Normál"&amp;8C:\Andi\beszámoló2005\&amp;F\&amp;A          Oláhné Pásztor Andrea&amp;R&amp;"Times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ErosGyorgy</cp:lastModifiedBy>
  <cp:lastPrinted>2006-03-23T15:11:51Z</cp:lastPrinted>
  <dcterms:created xsi:type="dcterms:W3CDTF">2005-02-22T08:11:51Z</dcterms:created>
  <dcterms:modified xsi:type="dcterms:W3CDTF">2002-08-26T11:30:19Z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