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int.kiad." sheetId="1" r:id="rId1"/>
    <sheet name="int.bev." sheetId="2" r:id="rId2"/>
    <sheet name="létszám" sheetId="3" r:id="rId3"/>
  </sheets>
  <externalReferences>
    <externalReference r:id="rId6"/>
  </externalReferences>
  <definedNames>
    <definedName name="_xlnm.Print_Area" localSheetId="1">'int.bev.'!$A$1:$HV$57</definedName>
    <definedName name="_xlnm.Print_Area" localSheetId="0">'int.kiad.'!$A$1:$GC$56</definedName>
  </definedNames>
  <calcPr fullCalcOnLoad="1"/>
</workbook>
</file>

<file path=xl/sharedStrings.xml><?xml version="1.0" encoding="utf-8"?>
<sst xmlns="http://schemas.openxmlformats.org/spreadsheetml/2006/main" count="6190" uniqueCount="281">
  <si>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</si>
  <si>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</si>
  <si>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</si>
  <si>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</si>
  <si>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</si>
  <si>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</si>
  <si>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</si>
  <si>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</si>
  <si>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</si>
  <si>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</si>
  <si>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</si>
  <si>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</si>
  <si>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</si>
  <si>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</si>
  <si>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</si>
  <si>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</si>
  <si>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</si>
  <si>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</si>
  <si>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</si>
  <si>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</si>
  <si>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</si>
  <si>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</si>
  <si>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Tartalék</t>
  </si>
  <si>
    <t>Pénzmaradvány</t>
  </si>
  <si>
    <t>felügyeleti</t>
  </si>
  <si>
    <t>Eredeti</t>
  </si>
  <si>
    <t>Klebelsberg Középiskolai Kollégium</t>
  </si>
  <si>
    <t>Kistérségi Önk.Területfejlesztési Társulás</t>
  </si>
  <si>
    <t>Módosított</t>
  </si>
  <si>
    <t>Tárgyi e.imm.jav.értékesítése</t>
  </si>
  <si>
    <t>4,1,1.</t>
  </si>
  <si>
    <t>3.2.alcsoport</t>
  </si>
  <si>
    <t>4,1,2.</t>
  </si>
  <si>
    <t>4.2,1.</t>
  </si>
  <si>
    <t>4.2,3.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</si>
  <si>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</si>
  <si>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</si>
  <si>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</si>
  <si>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</si>
  <si>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</si>
  <si>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</si>
  <si>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</si>
  <si>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</si>
  <si>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STÍLTEX Szociális Foglalkoztató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</si>
  <si>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</si>
  <si>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</si>
  <si>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</si>
  <si>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</si>
  <si>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</si>
  <si>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</si>
  <si>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</si>
  <si>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Módszertani Családsegítő Központ</t>
  </si>
  <si>
    <t>Városi Fürdő</t>
  </si>
  <si>
    <t xml:space="preserve">Városgondnokság egyéb </t>
  </si>
  <si>
    <t>Városgondnokság összesen</t>
  </si>
  <si>
    <t>Sportcsarnok egyéb feladatok</t>
  </si>
  <si>
    <t xml:space="preserve">Sportcsarnok </t>
  </si>
  <si>
    <t>Létszám összesen</t>
  </si>
  <si>
    <t>Felhalmozási c.kölcsön visszatérülése</t>
  </si>
  <si>
    <t>Műk. c. kölcsön visszatérülése</t>
  </si>
  <si>
    <t>Ellátottak juttatása</t>
  </si>
  <si>
    <t>csoportok összesen</t>
  </si>
  <si>
    <t>(1+2+3+4.2.+5)</t>
  </si>
  <si>
    <t>(4.1.+6+7)</t>
  </si>
  <si>
    <t>előirányzat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</si>
  <si>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</si>
  <si>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</si>
  <si>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</si>
  <si>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</si>
  <si>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</si>
  <si>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ebből:Szoc.Fogl.bedolgozók létszáma</t>
  </si>
  <si>
    <t>Igazgatás</t>
  </si>
  <si>
    <t>Gondnokság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</si>
  <si>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</si>
  <si>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</si>
  <si>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</si>
  <si>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</si>
  <si>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</si>
  <si>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</si>
  <si>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</si>
  <si>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</si>
  <si>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</si>
  <si>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</si>
  <si>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</si>
  <si>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</si>
  <si>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</si>
  <si>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</si>
  <si>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Felhalmozási c.támogatás</t>
  </si>
  <si>
    <t>Előző évi maradvány, eredmény</t>
  </si>
  <si>
    <t>(1.+2.+3.+4.+5.)</t>
  </si>
  <si>
    <t>Al-</t>
  </si>
  <si>
    <t>cím</t>
  </si>
  <si>
    <t>Intézmény támogatás</t>
  </si>
  <si>
    <t>Alcím megnevezése</t>
  </si>
  <si>
    <t>Részben önállóan gazdálkodó</t>
  </si>
  <si>
    <t>intézmények kiadásai</t>
  </si>
  <si>
    <t>Béke u.5l. sz.Óvoda</t>
  </si>
  <si>
    <t>Petőfi u.20 sz.Óvoda</t>
  </si>
  <si>
    <t>Arany J.u.10.sz.Óvoda</t>
  </si>
  <si>
    <t>Festetics Karolina Óvoda</t>
  </si>
  <si>
    <t>Szentjakabi Óvoda</t>
  </si>
  <si>
    <t>Nemzetőr sor 1.sz.Óvoda</t>
  </si>
  <si>
    <t>Óvodák összesen</t>
  </si>
  <si>
    <t>Nevelési Tanácsadó</t>
  </si>
  <si>
    <t>Működési c.támogatás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</si>
  <si>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</si>
  <si>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</si>
  <si>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</si>
  <si>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</si>
  <si>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</si>
  <si>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</si>
  <si>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</si>
  <si>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</si>
  <si>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</si>
  <si>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fő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</si>
  <si>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</si>
  <si>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</si>
  <si>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</si>
  <si>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</si>
  <si>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</si>
  <si>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</si>
  <si>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</si>
  <si>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</si>
  <si>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</si>
  <si>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</si>
  <si>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</si>
  <si>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</si>
  <si>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</si>
  <si>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</si>
  <si>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</si>
  <si>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</si>
  <si>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</si>
  <si>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</si>
  <si>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</si>
  <si>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</si>
  <si>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</si>
  <si>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</si>
  <si>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</si>
  <si>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</si>
  <si>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</si>
  <si>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</si>
  <si>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</si>
  <si>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</si>
  <si>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</si>
  <si>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</si>
  <si>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</si>
  <si>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</si>
  <si>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</si>
  <si>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</si>
  <si>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</si>
  <si>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</si>
  <si>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</si>
  <si>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</si>
  <si>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</si>
  <si>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Eü.Gondn.összesen</t>
  </si>
  <si>
    <t>Óvodai és Eü. Gondnokság</t>
  </si>
  <si>
    <t>(1.1+1.2+2+3.1+4.1+5.1)</t>
  </si>
  <si>
    <t>Óvodai és Egészségügyi Gondnokság</t>
  </si>
  <si>
    <t>Benedek Elek Általános Iskola</t>
  </si>
  <si>
    <t>Rét u.Központi Óvoda</t>
  </si>
  <si>
    <t>Bajcsy Zs.u.Központi Óvoda</t>
  </si>
  <si>
    <t>Temesvár u.Központi Óvoda</t>
  </si>
  <si>
    <t>Madár u.Központi Óvoda</t>
  </si>
  <si>
    <t>Honvéd u.Központi Óvoda</t>
  </si>
  <si>
    <t>Tar Csatár Központi Óvoda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</si>
  <si>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</si>
  <si>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</si>
  <si>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</si>
  <si>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</si>
  <si>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</si>
  <si>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</si>
  <si>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</si>
  <si>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</si>
  <si>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</si>
  <si>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</si>
  <si>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</si>
  <si>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</si>
  <si>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</si>
  <si>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</si>
  <si>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</si>
  <si>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</si>
  <si>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</si>
  <si>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</si>
  <si>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</si>
  <si>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</si>
  <si>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</si>
  <si>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</si>
  <si>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36.</t>
  </si>
  <si>
    <t>Liszt F.Zeneiskola</t>
  </si>
  <si>
    <t>37.</t>
  </si>
  <si>
    <t>38.</t>
  </si>
  <si>
    <t>Együd Á.VMK</t>
  </si>
  <si>
    <t>39.</t>
  </si>
  <si>
    <t>Sportiskola</t>
  </si>
  <si>
    <t>Sportcsarnok</t>
  </si>
  <si>
    <t>Hivatásos Tűzoltóság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</si>
  <si>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</si>
  <si>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</si>
  <si>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</si>
  <si>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</si>
  <si>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</si>
  <si>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</si>
  <si>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</si>
  <si>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</si>
  <si>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</si>
  <si>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</si>
  <si>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Búzavirág u. 19.Óvoda</t>
  </si>
  <si>
    <t>15,1.</t>
  </si>
  <si>
    <t>15,2.</t>
  </si>
  <si>
    <t>15,3.</t>
  </si>
  <si>
    <t>Művészeti Kincsesháza</t>
  </si>
  <si>
    <t>Együd Á.VMK egyéb feladat</t>
  </si>
  <si>
    <t>Együd Á. VMK</t>
  </si>
  <si>
    <t>Óvodai és Eü.Gondnokság összesen</t>
  </si>
  <si>
    <t>intézményi</t>
  </si>
  <si>
    <t xml:space="preserve">intézmények </t>
  </si>
  <si>
    <t>Teljesítés</t>
  </si>
  <si>
    <t>Telj.</t>
  </si>
  <si>
    <t>%-a</t>
  </si>
  <si>
    <t>Értékesített tárgyi eszköz áfa</t>
  </si>
  <si>
    <t>Előző</t>
  </si>
  <si>
    <t>Kistérségi Önk.Ter. Társulás</t>
  </si>
  <si>
    <t>3,1.1.</t>
  </si>
  <si>
    <t>Működési c.átvett pénzeszköz,előző évi megtérülés és kölcsön</t>
  </si>
  <si>
    <t>Kistérségi Önk.Ter.Társulás</t>
  </si>
  <si>
    <t>Előző évi</t>
  </si>
  <si>
    <t>megtérülés</t>
  </si>
  <si>
    <t>1.  Városgondnokság</t>
  </si>
  <si>
    <t>2.  Bölcsődei Központ</t>
  </si>
  <si>
    <t>3.  Módszertani CSSK</t>
  </si>
  <si>
    <t>4.  Szociális Gondozási Központ</t>
  </si>
  <si>
    <t>5.  Liget Idősek Otthona</t>
  </si>
  <si>
    <t>6.  STÍLTEX Szociális Foglalkoztató</t>
  </si>
  <si>
    <t>7.  Óvodai és Eü.Gondnokság</t>
  </si>
  <si>
    <t>8.  Bartók B. Általános Iskola</t>
  </si>
  <si>
    <t>9.   Berzsenyi D. Általános Iskola</t>
  </si>
  <si>
    <t>10.Gárdonyi G. Általános Iskola</t>
  </si>
  <si>
    <t>11.Németh I.Általános Iskola</t>
  </si>
  <si>
    <t>12.Kisfaludy u.Általános Iskola</t>
  </si>
  <si>
    <t>13.Kinizsi ltp-i Általános Iskola</t>
  </si>
  <si>
    <t>14.Honvéd u.Általános Iskola</t>
  </si>
  <si>
    <t>15.Benedek Elek Általános Iskola</t>
  </si>
  <si>
    <t>16.II.Rákóczi F.Általános Iskola</t>
  </si>
  <si>
    <t>17.Toponári u.Általános Iskola</t>
  </si>
  <si>
    <t>18.Toldi ltp-i Általános Iskola</t>
  </si>
  <si>
    <t>19.Kodály Z.Általános Iskola</t>
  </si>
  <si>
    <t>20.Pécsi u.Általános Iskola</t>
  </si>
  <si>
    <t>21.Zrínyi I.Általános Iskola</t>
  </si>
  <si>
    <t>22.Bárczi G.u.Ált.Iskola</t>
  </si>
  <si>
    <t>23.Közlekedési SZKI</t>
  </si>
  <si>
    <t>24.Iparművészeti SZKI</t>
  </si>
  <si>
    <t>25.Kereskedelmi SZKI</t>
  </si>
  <si>
    <t>26.Élelmiszeripari SZKI</t>
  </si>
  <si>
    <t>27.Épitőipari SZKI</t>
  </si>
  <si>
    <t>28.Egészségügyi SZKI</t>
  </si>
  <si>
    <t>29.Munkácsy M.Gimnázium</t>
  </si>
  <si>
    <t>30.Táncsics M.Gimnázium</t>
  </si>
  <si>
    <t>31Műszaki Köz. és Kollégium</t>
  </si>
  <si>
    <t>32.Közgazdasági SZKI</t>
  </si>
  <si>
    <t>33.Klebelsberg Köz. Kollégium</t>
  </si>
  <si>
    <t>34.Liszt F.Zeneiskola</t>
  </si>
  <si>
    <t>35.Csíky G.Színház</t>
  </si>
  <si>
    <t>36.Együd Á.VMK</t>
  </si>
  <si>
    <t>37.Sportcsarnok</t>
  </si>
  <si>
    <t>38.Hivatásos Tűzoltóság</t>
  </si>
  <si>
    <t>39.Kistérségi Önk.Ter. Társulás</t>
  </si>
  <si>
    <t>I.  Működési célú bevételek</t>
  </si>
  <si>
    <t>I.  Működési célú halmozódás</t>
  </si>
  <si>
    <t>II.  Felhalmozási célú bevételek</t>
  </si>
  <si>
    <t>II.  Felhalmozási célú halmozódás</t>
  </si>
  <si>
    <t>4,2.3.4.</t>
  </si>
  <si>
    <t>Átvett pénzeszközök,kölcsön, előző évi megtérülés</t>
  </si>
  <si>
    <t>teljesítése</t>
  </si>
  <si>
    <t>Pénzmaradvány teljesítésének nettósítása</t>
  </si>
  <si>
    <t>évi felügy.</t>
  </si>
  <si>
    <t>sz.nek bef.</t>
  </si>
  <si>
    <t>40.</t>
  </si>
  <si>
    <t>Önk. gazdálkodás (Rákóczi Stadion)</t>
  </si>
  <si>
    <t>Halmozódás és pénzm.nettósítás</t>
  </si>
  <si>
    <t>Módosítások</t>
  </si>
  <si>
    <t>IX.30-ig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</si>
</sst>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25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i/>
      <sz val="10"/>
      <name val="Times New Roman CE"/>
      <family val="1"/>
    </font>
    <font>
      <i/>
      <sz val="10"/>
      <color indexed="8"/>
      <name val="Times New Roman CE"/>
      <family val="1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2"/>
    </font>
    <font>
      <sz val="9"/>
      <color indexed="8"/>
      <name val="Times New Roman"/>
      <family val="1"/>
    </font>
    <font>
      <i/>
      <sz val="9"/>
      <name val="Times New Roman CE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Times New Roman CE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Continuous"/>
    </xf>
    <xf numFmtId="0" fontId="1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5" borderId="2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5" fillId="5" borderId="0" xfId="0" applyFont="1" applyFill="1" applyAlignment="1">
      <alignment/>
    </xf>
    <xf numFmtId="164" fontId="5" fillId="5" borderId="0" xfId="0" applyNumberFormat="1" applyFont="1" applyFill="1" applyBorder="1" applyAlignment="1">
      <alignment/>
    </xf>
    <xf numFmtId="1" fontId="5" fillId="5" borderId="1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6" fillId="5" borderId="3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6" fillId="3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4" fillId="4" borderId="8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7" fillId="0" borderId="2" xfId="0" applyFont="1" applyBorder="1" applyAlignment="1">
      <alignment/>
    </xf>
    <xf numFmtId="0" fontId="7" fillId="5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3" borderId="2" xfId="0" applyFont="1" applyFill="1" applyBorder="1" applyAlignment="1" applyProtection="1">
      <alignment/>
      <protection locked="0"/>
    </xf>
    <xf numFmtId="0" fontId="6" fillId="3" borderId="2" xfId="0" applyFont="1" applyFill="1" applyBorder="1" applyAlignment="1">
      <alignment/>
    </xf>
    <xf numFmtId="1" fontId="5" fillId="3" borderId="1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/>
    </xf>
    <xf numFmtId="0" fontId="5" fillId="0" borderId="1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" borderId="4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4" fillId="7" borderId="8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7" borderId="5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4" fillId="7" borderId="6" xfId="0" applyFont="1" applyFill="1" applyBorder="1" applyAlignment="1">
      <alignment horizontal="centerContinuous"/>
    </xf>
    <xf numFmtId="0" fontId="4" fillId="7" borderId="7" xfId="0" applyFont="1" applyFill="1" applyBorder="1" applyAlignment="1">
      <alignment horizontal="centerContinuous"/>
    </xf>
    <xf numFmtId="0" fontId="4" fillId="7" borderId="12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14" fontId="4" fillId="2" borderId="5" xfId="0" applyNumberFormat="1" applyFont="1" applyFill="1" applyBorder="1" applyAlignment="1">
      <alignment horizontal="centerContinuous"/>
    </xf>
    <xf numFmtId="0" fontId="10" fillId="7" borderId="13" xfId="0" applyFont="1" applyFill="1" applyBorder="1" applyAlignment="1">
      <alignment/>
    </xf>
    <xf numFmtId="0" fontId="10" fillId="7" borderId="9" xfId="0" applyFont="1" applyFill="1" applyBorder="1" applyAlignment="1">
      <alignment/>
    </xf>
    <xf numFmtId="0" fontId="10" fillId="7" borderId="6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left"/>
    </xf>
    <xf numFmtId="0" fontId="10" fillId="7" borderId="8" xfId="0" applyFont="1" applyFill="1" applyBorder="1" applyAlignment="1">
      <alignment horizontal="left"/>
    </xf>
    <xf numFmtId="0" fontId="10" fillId="7" borderId="6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8" xfId="0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7" fillId="5" borderId="3" xfId="0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164" fontId="3" fillId="7" borderId="1" xfId="0" applyNumberFormat="1" applyFont="1" applyFill="1" applyBorder="1" applyAlignment="1">
      <alignment/>
    </xf>
    <xf numFmtId="164" fontId="2" fillId="8" borderId="1" xfId="0" applyNumberFormat="1" applyFont="1" applyFill="1" applyBorder="1" applyAlignment="1">
      <alignment/>
    </xf>
    <xf numFmtId="164" fontId="3" fillId="8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4" fillId="7" borderId="2" xfId="0" applyFont="1" applyFill="1" applyBorder="1" applyAlignment="1">
      <alignment horizontal="centerContinuous"/>
    </xf>
    <xf numFmtId="14" fontId="4" fillId="2" borderId="8" xfId="0" applyNumberFormat="1" applyFont="1" applyFill="1" applyBorder="1" applyAlignment="1">
      <alignment horizontal="centerContinuous"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164" fontId="2" fillId="5" borderId="5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164" fontId="3" fillId="5" borderId="3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5" borderId="3" xfId="0" applyNumberFormat="1" applyFont="1" applyFill="1" applyBorder="1" applyAlignment="1">
      <alignment/>
    </xf>
    <xf numFmtId="0" fontId="0" fillId="5" borderId="0" xfId="0" applyFill="1" applyAlignment="1">
      <alignment/>
    </xf>
    <xf numFmtId="1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5" borderId="5" xfId="0" applyNumberFormat="1" applyFont="1" applyFill="1" applyBorder="1" applyAlignment="1">
      <alignment/>
    </xf>
    <xf numFmtId="164" fontId="3" fillId="5" borderId="2" xfId="0" applyNumberFormat="1" applyFont="1" applyFill="1" applyBorder="1" applyAlignment="1">
      <alignment/>
    </xf>
    <xf numFmtId="164" fontId="6" fillId="5" borderId="5" xfId="0" applyNumberFormat="1" applyFont="1" applyFill="1" applyBorder="1" applyAlignment="1">
      <alignment/>
    </xf>
    <xf numFmtId="164" fontId="6" fillId="5" borderId="11" xfId="0" applyNumberFormat="1" applyFont="1" applyFill="1" applyBorder="1" applyAlignment="1">
      <alignment/>
    </xf>
    <xf numFmtId="164" fontId="6" fillId="5" borderId="1" xfId="0" applyNumberFormat="1" applyFont="1" applyFill="1" applyBorder="1" applyAlignment="1">
      <alignment/>
    </xf>
    <xf numFmtId="164" fontId="6" fillId="5" borderId="4" xfId="0" applyNumberFormat="1" applyFont="1" applyFill="1" applyBorder="1" applyAlignment="1">
      <alignment/>
    </xf>
    <xf numFmtId="164" fontId="6" fillId="5" borderId="12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4" xfId="0" applyNumberFormat="1" applyFont="1" applyFill="1" applyBorder="1" applyAlignment="1">
      <alignment/>
    </xf>
    <xf numFmtId="164" fontId="6" fillId="3" borderId="11" xfId="0" applyNumberFormat="1" applyFont="1" applyFill="1" applyBorder="1" applyAlignment="1">
      <alignment/>
    </xf>
    <xf numFmtId="164" fontId="6" fillId="5" borderId="3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8" borderId="15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7" fillId="8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5" xfId="0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7" fontId="1" fillId="3" borderId="5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164" fontId="2" fillId="9" borderId="1" xfId="0" applyNumberFormat="1" applyFont="1" applyFill="1" applyBorder="1" applyAlignment="1">
      <alignment/>
    </xf>
    <xf numFmtId="0" fontId="5" fillId="9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164" fontId="2" fillId="9" borderId="3" xfId="0" applyNumberFormat="1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5" fillId="9" borderId="4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13" fillId="8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6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6" borderId="1" xfId="0" applyNumberFormat="1" applyFont="1" applyFill="1" applyBorder="1" applyAlignment="1">
      <alignment/>
    </xf>
    <xf numFmtId="0" fontId="13" fillId="6" borderId="1" xfId="0" applyFont="1" applyFill="1" applyBorder="1" applyAlignment="1">
      <alignment/>
    </xf>
    <xf numFmtId="1" fontId="3" fillId="9" borderId="1" xfId="0" applyNumberFormat="1" applyFont="1" applyFill="1" applyBorder="1" applyAlignment="1">
      <alignment/>
    </xf>
    <xf numFmtId="1" fontId="3" fillId="7" borderId="1" xfId="0" applyNumberFormat="1" applyFont="1" applyFill="1" applyBorder="1" applyAlignment="1">
      <alignment/>
    </xf>
    <xf numFmtId="1" fontId="3" fillId="8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164" fontId="16" fillId="3" borderId="5" xfId="0" applyNumberFormat="1" applyFont="1" applyFill="1" applyBorder="1" applyAlignment="1">
      <alignment/>
    </xf>
    <xf numFmtId="0" fontId="15" fillId="3" borderId="0" xfId="0" applyFont="1" applyFill="1" applyAlignment="1">
      <alignment/>
    </xf>
    <xf numFmtId="1" fontId="2" fillId="7" borderId="1" xfId="0" applyNumberFormat="1" applyFont="1" applyFill="1" applyBorder="1" applyAlignment="1">
      <alignment/>
    </xf>
    <xf numFmtId="1" fontId="2" fillId="8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7" fillId="5" borderId="2" xfId="0" applyNumberFormat="1" applyFont="1" applyFill="1" applyBorder="1" applyAlignment="1">
      <alignment/>
    </xf>
    <xf numFmtId="164" fontId="7" fillId="5" borderId="1" xfId="0" applyNumberFormat="1" applyFont="1" applyFill="1" applyBorder="1" applyAlignment="1">
      <alignment/>
    </xf>
    <xf numFmtId="164" fontId="7" fillId="5" borderId="5" xfId="0" applyNumberFormat="1" applyFont="1" applyFill="1" applyBorder="1" applyAlignment="1">
      <alignment/>
    </xf>
    <xf numFmtId="164" fontId="7" fillId="5" borderId="11" xfId="0" applyNumberFormat="1" applyFont="1" applyFill="1" applyBorder="1" applyAlignment="1">
      <alignment/>
    </xf>
    <xf numFmtId="164" fontId="7" fillId="5" borderId="4" xfId="0" applyNumberFormat="1" applyFont="1" applyFill="1" applyBorder="1" applyAlignment="1">
      <alignment/>
    </xf>
    <xf numFmtId="164" fontId="7" fillId="5" borderId="12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7" fillId="5" borderId="0" xfId="0" applyFont="1" applyFill="1" applyAlignment="1">
      <alignment/>
    </xf>
    <xf numFmtId="164" fontId="7" fillId="3" borderId="2" xfId="0" applyNumberFormat="1" applyFont="1" applyFill="1" applyBorder="1" applyAlignment="1">
      <alignment/>
    </xf>
    <xf numFmtId="164" fontId="7" fillId="5" borderId="3" xfId="0" applyNumberFormat="1" applyFont="1" applyFill="1" applyBorder="1" applyAlignment="1">
      <alignment/>
    </xf>
    <xf numFmtId="0" fontId="10" fillId="7" borderId="11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9" borderId="9" xfId="0" applyFont="1" applyFill="1" applyBorder="1" applyAlignment="1">
      <alignment/>
    </xf>
    <xf numFmtId="164" fontId="2" fillId="9" borderId="2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3" borderId="2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Continuous"/>
    </xf>
    <xf numFmtId="0" fontId="4" fillId="4" borderId="1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18" fillId="9" borderId="5" xfId="0" applyFont="1" applyFill="1" applyBorder="1" applyAlignment="1">
      <alignment/>
    </xf>
    <xf numFmtId="0" fontId="18" fillId="9" borderId="5" xfId="0" applyFont="1" applyFill="1" applyBorder="1" applyAlignment="1">
      <alignment horizontal="centerContinuous"/>
    </xf>
    <xf numFmtId="0" fontId="19" fillId="0" borderId="5" xfId="0" applyFont="1" applyBorder="1" applyAlignment="1">
      <alignment/>
    </xf>
    <xf numFmtId="164" fontId="19" fillId="0" borderId="5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9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9" fillId="0" borderId="2" xfId="0" applyFont="1" applyBorder="1" applyAlignment="1">
      <alignment/>
    </xf>
    <xf numFmtId="164" fontId="19" fillId="0" borderId="2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164" fontId="18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8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164" fontId="18" fillId="0" borderId="3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18" fillId="0" borderId="3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164" fontId="19" fillId="5" borderId="5" xfId="0" applyNumberFormat="1" applyFont="1" applyFill="1" applyBorder="1" applyAlignment="1">
      <alignment/>
    </xf>
    <xf numFmtId="164" fontId="18" fillId="5" borderId="5" xfId="0" applyNumberFormat="1" applyFont="1" applyFill="1" applyBorder="1" applyAlignment="1">
      <alignment/>
    </xf>
    <xf numFmtId="0" fontId="20" fillId="5" borderId="3" xfId="0" applyFont="1" applyFill="1" applyBorder="1" applyAlignment="1">
      <alignment/>
    </xf>
    <xf numFmtId="1" fontId="8" fillId="5" borderId="5" xfId="0" applyNumberFormat="1" applyFont="1" applyFill="1" applyBorder="1" applyAlignment="1">
      <alignment horizontal="center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5" borderId="5" xfId="0" applyFont="1" applyFill="1" applyBorder="1" applyAlignment="1" applyProtection="1">
      <alignment/>
      <protection locked="0"/>
    </xf>
    <xf numFmtId="0" fontId="19" fillId="0" borderId="8" xfId="0" applyFont="1" applyBorder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1" xfId="0" applyFont="1" applyBorder="1" applyAlignment="1">
      <alignment/>
    </xf>
    <xf numFmtId="0" fontId="19" fillId="9" borderId="5" xfId="0" applyFont="1" applyFill="1" applyBorder="1" applyAlignment="1">
      <alignment horizontal="right"/>
    </xf>
    <xf numFmtId="0" fontId="19" fillId="9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2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6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20" fillId="0" borderId="3" xfId="0" applyFont="1" applyBorder="1" applyAlignment="1">
      <alignment/>
    </xf>
    <xf numFmtId="0" fontId="19" fillId="0" borderId="4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164" fontId="22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164" fontId="22" fillId="0" borderId="5" xfId="0" applyNumberFormat="1" applyFont="1" applyBorder="1" applyAlignment="1">
      <alignment/>
    </xf>
    <xf numFmtId="164" fontId="20" fillId="5" borderId="5" xfId="0" applyNumberFormat="1" applyFont="1" applyFill="1" applyBorder="1" applyAlignment="1">
      <alignment/>
    </xf>
    <xf numFmtId="164" fontId="9" fillId="5" borderId="5" xfId="0" applyNumberFormat="1" applyFont="1" applyFill="1" applyBorder="1" applyAlignment="1">
      <alignment/>
    </xf>
    <xf numFmtId="0" fontId="18" fillId="7" borderId="6" xfId="0" applyFont="1" applyFill="1" applyBorder="1" applyAlignment="1">
      <alignment/>
    </xf>
    <xf numFmtId="0" fontId="18" fillId="7" borderId="6" xfId="0" applyFont="1" applyFill="1" applyBorder="1" applyAlignment="1">
      <alignment horizontal="centerContinuous"/>
    </xf>
    <xf numFmtId="0" fontId="19" fillId="7" borderId="6" xfId="0" applyFont="1" applyFill="1" applyBorder="1" applyAlignment="1">
      <alignment/>
    </xf>
    <xf numFmtId="164" fontId="19" fillId="7" borderId="5" xfId="0" applyNumberFormat="1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19" fillId="6" borderId="5" xfId="0" applyFont="1" applyFill="1" applyBorder="1" applyAlignment="1">
      <alignment/>
    </xf>
    <xf numFmtId="164" fontId="19" fillId="6" borderId="5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19" fillId="5" borderId="5" xfId="0" applyFont="1" applyFill="1" applyBorder="1" applyAlignment="1">
      <alignment/>
    </xf>
    <xf numFmtId="0" fontId="8" fillId="0" borderId="5" xfId="0" applyFont="1" applyBorder="1" applyAlignment="1">
      <alignment horizontal="left"/>
    </xf>
    <xf numFmtId="0" fontId="8" fillId="2" borderId="5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164" fontId="20" fillId="2" borderId="5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20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20" fillId="0" borderId="5" xfId="0" applyFont="1" applyBorder="1" applyAlignment="1">
      <alignment/>
    </xf>
    <xf numFmtId="164" fontId="20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7" fillId="9" borderId="13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9" borderId="15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6" fillId="10" borderId="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2" fillId="9" borderId="2" xfId="0" applyFont="1" applyFill="1" applyBorder="1" applyAlignment="1">
      <alignment/>
    </xf>
    <xf numFmtId="0" fontId="6" fillId="0" borderId="15" xfId="0" applyFont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" fillId="7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8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64" fontId="5" fillId="5" borderId="11" xfId="0" applyNumberFormat="1" applyFont="1" applyFill="1" applyBorder="1" applyAlignment="1">
      <alignment/>
    </xf>
    <xf numFmtId="164" fontId="1" fillId="5" borderId="3" xfId="0" applyNumberFormat="1" applyFont="1" applyFill="1" applyBorder="1" applyAlignment="1">
      <alignment/>
    </xf>
    <xf numFmtId="164" fontId="4" fillId="5" borderId="5" xfId="0" applyNumberFormat="1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l&#337;ir200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átcs.igény"/>
      <sheetName val="jutalom"/>
      <sheetName val="1.-22."/>
      <sheetName val="23.-39."/>
      <sheetName val="részb.ö."/>
      <sheetName val="egyeztető"/>
      <sheetName val="mérleg"/>
      <sheetName val="int.kiad."/>
      <sheetName val="shkö"/>
      <sheetName val="rshkö"/>
      <sheetName val="int.bev."/>
      <sheetName val="shbö"/>
      <sheetName val="rshbö"/>
      <sheetName val="létszám"/>
      <sheetName val="sh"/>
    </sheetNames>
    <sheetDataSet>
      <sheetData sheetId="8">
        <row r="6">
          <cell r="D6">
            <v>140844</v>
          </cell>
          <cell r="K6">
            <v>48664</v>
          </cell>
          <cell r="R6">
            <v>661951</v>
          </cell>
          <cell r="Y6">
            <v>0</v>
          </cell>
          <cell r="AM6">
            <v>0</v>
          </cell>
          <cell r="AT6">
            <v>0</v>
          </cell>
          <cell r="BH6">
            <v>0</v>
          </cell>
          <cell r="BO6">
            <v>20621</v>
          </cell>
          <cell r="BV6">
            <v>103315</v>
          </cell>
          <cell r="CY6">
            <v>74783</v>
          </cell>
          <cell r="DG6">
            <v>25619</v>
          </cell>
          <cell r="DO6">
            <v>96606</v>
          </cell>
          <cell r="DW6">
            <v>0</v>
          </cell>
          <cell r="EE6">
            <v>0</v>
          </cell>
          <cell r="EM6">
            <v>1500</v>
          </cell>
          <cell r="EU6">
            <v>2500</v>
          </cell>
        </row>
        <row r="7">
          <cell r="D7">
            <v>116760</v>
          </cell>
          <cell r="K7">
            <v>39793</v>
          </cell>
          <cell r="R7">
            <v>45153</v>
          </cell>
          <cell r="Y7">
            <v>0</v>
          </cell>
          <cell r="AM7">
            <v>0</v>
          </cell>
          <cell r="AT7">
            <v>0</v>
          </cell>
          <cell r="BH7">
            <v>0</v>
          </cell>
          <cell r="BO7">
            <v>40</v>
          </cell>
          <cell r="BV7">
            <v>0</v>
          </cell>
        </row>
        <row r="8">
          <cell r="D8">
            <v>75032</v>
          </cell>
          <cell r="K8">
            <v>24564</v>
          </cell>
          <cell r="R8">
            <v>29395</v>
          </cell>
          <cell r="Y8">
            <v>0</v>
          </cell>
          <cell r="AM8">
            <v>669</v>
          </cell>
          <cell r="AT8">
            <v>0</v>
          </cell>
          <cell r="BH8">
            <v>0</v>
          </cell>
          <cell r="BO8">
            <v>710</v>
          </cell>
          <cell r="BV8">
            <v>2690</v>
          </cell>
        </row>
        <row r="9">
          <cell r="D9">
            <v>84150</v>
          </cell>
          <cell r="K9">
            <v>28996</v>
          </cell>
          <cell r="R9">
            <v>79592</v>
          </cell>
          <cell r="Y9">
            <v>0</v>
          </cell>
          <cell r="AM9">
            <v>0</v>
          </cell>
          <cell r="AT9">
            <v>0</v>
          </cell>
          <cell r="BH9">
            <v>0</v>
          </cell>
          <cell r="BO9">
            <v>1239</v>
          </cell>
          <cell r="BV9">
            <v>6370</v>
          </cell>
        </row>
        <row r="10">
          <cell r="D10">
            <v>48120</v>
          </cell>
          <cell r="K10">
            <v>16143</v>
          </cell>
          <cell r="R10">
            <v>37512</v>
          </cell>
          <cell r="Y10">
            <v>0</v>
          </cell>
          <cell r="AM10">
            <v>0</v>
          </cell>
          <cell r="AT10">
            <v>0</v>
          </cell>
          <cell r="BH10">
            <v>22</v>
          </cell>
          <cell r="BO10">
            <v>0</v>
          </cell>
          <cell r="BV10">
            <v>0</v>
          </cell>
        </row>
        <row r="11">
          <cell r="D11">
            <v>29174</v>
          </cell>
          <cell r="K11">
            <v>10400</v>
          </cell>
          <cell r="R11">
            <v>40136</v>
          </cell>
          <cell r="Y11">
            <v>0</v>
          </cell>
          <cell r="AM11">
            <v>0</v>
          </cell>
          <cell r="AT11">
            <v>0</v>
          </cell>
          <cell r="BH11">
            <v>0</v>
          </cell>
          <cell r="BO11">
            <v>0</v>
          </cell>
          <cell r="BV11">
            <v>14</v>
          </cell>
        </row>
        <row r="12">
          <cell r="D12">
            <v>836733</v>
          </cell>
          <cell r="K12">
            <v>281801</v>
          </cell>
          <cell r="R12">
            <v>292773</v>
          </cell>
          <cell r="Y12">
            <v>0</v>
          </cell>
          <cell r="AM12">
            <v>0</v>
          </cell>
          <cell r="AT12">
            <v>0</v>
          </cell>
          <cell r="BH12">
            <v>0</v>
          </cell>
          <cell r="BO12">
            <v>30</v>
          </cell>
          <cell r="BV12">
            <v>10493</v>
          </cell>
        </row>
        <row r="13">
          <cell r="D13">
            <v>91666</v>
          </cell>
          <cell r="K13">
            <v>30673</v>
          </cell>
          <cell r="R13">
            <v>36754</v>
          </cell>
          <cell r="Y13">
            <v>0</v>
          </cell>
          <cell r="AM13">
            <v>425</v>
          </cell>
          <cell r="AT13">
            <v>0</v>
          </cell>
          <cell r="BH13">
            <v>276</v>
          </cell>
          <cell r="BO13">
            <v>622</v>
          </cell>
          <cell r="BV13">
            <v>1579</v>
          </cell>
        </row>
        <row r="14">
          <cell r="D14">
            <v>99107</v>
          </cell>
          <cell r="K14">
            <v>33086</v>
          </cell>
          <cell r="R14">
            <v>37607</v>
          </cell>
          <cell r="Y14">
            <v>0</v>
          </cell>
          <cell r="AM14">
            <v>368</v>
          </cell>
          <cell r="AT14">
            <v>0</v>
          </cell>
          <cell r="BH14">
            <v>0</v>
          </cell>
          <cell r="BO14">
            <v>0</v>
          </cell>
          <cell r="BV14">
            <v>1076</v>
          </cell>
        </row>
        <row r="15">
          <cell r="D15">
            <v>109000</v>
          </cell>
          <cell r="K15">
            <v>36574</v>
          </cell>
          <cell r="R15">
            <v>32039</v>
          </cell>
          <cell r="Y15">
            <v>0</v>
          </cell>
          <cell r="AM15">
            <v>550</v>
          </cell>
          <cell r="AT15">
            <v>0</v>
          </cell>
          <cell r="BH15">
            <v>58</v>
          </cell>
          <cell r="BO15">
            <v>0</v>
          </cell>
          <cell r="BV15">
            <v>1724</v>
          </cell>
        </row>
        <row r="16">
          <cell r="D16">
            <v>72446</v>
          </cell>
          <cell r="K16">
            <v>24167</v>
          </cell>
          <cell r="R16">
            <v>25950</v>
          </cell>
          <cell r="Y16">
            <v>0</v>
          </cell>
          <cell r="AM16">
            <v>286</v>
          </cell>
          <cell r="AT16">
            <v>0</v>
          </cell>
          <cell r="BH16">
            <v>58</v>
          </cell>
          <cell r="BO16">
            <v>0</v>
          </cell>
          <cell r="BV16">
            <v>437</v>
          </cell>
        </row>
        <row r="17">
          <cell r="D17">
            <v>102627</v>
          </cell>
          <cell r="K17">
            <v>34317</v>
          </cell>
          <cell r="R17">
            <v>32275</v>
          </cell>
          <cell r="Y17">
            <v>0</v>
          </cell>
          <cell r="AM17">
            <v>584</v>
          </cell>
          <cell r="AT17">
            <v>0</v>
          </cell>
          <cell r="BH17">
            <v>419</v>
          </cell>
          <cell r="BO17">
            <v>0</v>
          </cell>
          <cell r="BV17">
            <v>1189</v>
          </cell>
        </row>
        <row r="18">
          <cell r="D18">
            <v>102724</v>
          </cell>
          <cell r="K18">
            <v>34707</v>
          </cell>
          <cell r="R18">
            <v>48949</v>
          </cell>
          <cell r="Y18">
            <v>0</v>
          </cell>
          <cell r="AM18">
            <v>478</v>
          </cell>
          <cell r="AT18">
            <v>0</v>
          </cell>
          <cell r="BH18">
            <v>85</v>
          </cell>
          <cell r="BO18">
            <v>0</v>
          </cell>
          <cell r="BV18">
            <v>1232</v>
          </cell>
        </row>
        <row r="19">
          <cell r="D19">
            <v>96661</v>
          </cell>
          <cell r="K19">
            <v>32378</v>
          </cell>
          <cell r="R19">
            <v>33865</v>
          </cell>
          <cell r="Y19">
            <v>0</v>
          </cell>
          <cell r="AM19">
            <v>546</v>
          </cell>
          <cell r="AT19">
            <v>0</v>
          </cell>
          <cell r="BH19">
            <v>58</v>
          </cell>
          <cell r="BO19">
            <v>0</v>
          </cell>
          <cell r="BV19">
            <v>1092</v>
          </cell>
        </row>
        <row r="20">
          <cell r="D20">
            <v>24326</v>
          </cell>
          <cell r="K20">
            <v>8075</v>
          </cell>
          <cell r="R20">
            <v>8968</v>
          </cell>
          <cell r="Y20">
            <v>0</v>
          </cell>
          <cell r="AM20">
            <v>155</v>
          </cell>
          <cell r="AT20">
            <v>0</v>
          </cell>
          <cell r="BH20">
            <v>0</v>
          </cell>
          <cell r="BO20">
            <v>0</v>
          </cell>
          <cell r="BV20">
            <v>174</v>
          </cell>
        </row>
        <row r="21">
          <cell r="D21">
            <v>78699</v>
          </cell>
          <cell r="K21">
            <v>26308</v>
          </cell>
          <cell r="R21">
            <v>30934</v>
          </cell>
          <cell r="Y21">
            <v>0</v>
          </cell>
          <cell r="AM21">
            <v>447</v>
          </cell>
          <cell r="AT21">
            <v>0</v>
          </cell>
          <cell r="BH21">
            <v>316</v>
          </cell>
          <cell r="BO21">
            <v>44</v>
          </cell>
          <cell r="BV21">
            <v>855</v>
          </cell>
        </row>
        <row r="22">
          <cell r="D22">
            <v>86164</v>
          </cell>
          <cell r="K22">
            <v>28945</v>
          </cell>
          <cell r="R22">
            <v>31787</v>
          </cell>
          <cell r="Y22">
            <v>0</v>
          </cell>
          <cell r="AM22">
            <v>322</v>
          </cell>
          <cell r="AT22">
            <v>0</v>
          </cell>
          <cell r="BH22">
            <v>134</v>
          </cell>
          <cell r="BO22">
            <v>0</v>
          </cell>
          <cell r="BV22">
            <v>409</v>
          </cell>
          <cell r="CY22">
            <v>41935</v>
          </cell>
          <cell r="DG22">
            <v>14073</v>
          </cell>
          <cell r="DO22">
            <v>14852</v>
          </cell>
          <cell r="DW22">
            <v>0</v>
          </cell>
          <cell r="EE22">
            <v>0</v>
          </cell>
          <cell r="EM22">
            <v>0</v>
          </cell>
          <cell r="EU22">
            <v>341</v>
          </cell>
        </row>
        <row r="23">
          <cell r="D23">
            <v>157095</v>
          </cell>
          <cell r="K23">
            <v>51934</v>
          </cell>
          <cell r="R23">
            <v>42993</v>
          </cell>
          <cell r="Y23">
            <v>0</v>
          </cell>
          <cell r="AM23">
            <v>650</v>
          </cell>
          <cell r="AT23">
            <v>0</v>
          </cell>
          <cell r="BH23">
            <v>406</v>
          </cell>
          <cell r="BO23">
            <v>0</v>
          </cell>
          <cell r="BV23">
            <v>2169</v>
          </cell>
          <cell r="CY23">
            <v>46497</v>
          </cell>
          <cell r="DG23">
            <v>15863</v>
          </cell>
          <cell r="DO23">
            <v>17737</v>
          </cell>
          <cell r="DW23">
            <v>0</v>
          </cell>
          <cell r="EE23">
            <v>0</v>
          </cell>
          <cell r="EM23">
            <v>0</v>
          </cell>
          <cell r="EU23">
            <v>444</v>
          </cell>
        </row>
        <row r="24">
          <cell r="D24">
            <v>126028</v>
          </cell>
          <cell r="K24">
            <v>42213</v>
          </cell>
          <cell r="R24">
            <v>48027</v>
          </cell>
          <cell r="Y24">
            <v>0</v>
          </cell>
          <cell r="AM24">
            <v>287</v>
          </cell>
          <cell r="AT24">
            <v>0</v>
          </cell>
          <cell r="BH24">
            <v>58</v>
          </cell>
          <cell r="BO24">
            <v>0</v>
          </cell>
          <cell r="BV24">
            <v>766</v>
          </cell>
          <cell r="CY24">
            <v>45048</v>
          </cell>
          <cell r="DG24">
            <v>15129</v>
          </cell>
          <cell r="DO24">
            <v>16071</v>
          </cell>
          <cell r="DW24">
            <v>0</v>
          </cell>
          <cell r="EE24">
            <v>0</v>
          </cell>
          <cell r="EM24">
            <v>0</v>
          </cell>
          <cell r="EU24">
            <v>453</v>
          </cell>
        </row>
        <row r="25">
          <cell r="D25">
            <v>58892</v>
          </cell>
          <cell r="K25">
            <v>19745</v>
          </cell>
          <cell r="R25">
            <v>20207</v>
          </cell>
          <cell r="Y25">
            <v>0</v>
          </cell>
          <cell r="AM25">
            <v>289</v>
          </cell>
          <cell r="AT25">
            <v>0</v>
          </cell>
          <cell r="BH25">
            <v>0</v>
          </cell>
          <cell r="BO25">
            <v>0</v>
          </cell>
          <cell r="BV25">
            <v>895</v>
          </cell>
          <cell r="CY25">
            <v>39702</v>
          </cell>
          <cell r="DG25">
            <v>13347</v>
          </cell>
          <cell r="DO25">
            <v>15045</v>
          </cell>
          <cell r="DW25">
            <v>0</v>
          </cell>
          <cell r="EE25">
            <v>0</v>
          </cell>
          <cell r="EM25">
            <v>0</v>
          </cell>
          <cell r="EU25">
            <v>359</v>
          </cell>
        </row>
        <row r="26">
          <cell r="D26">
            <v>101692</v>
          </cell>
          <cell r="K26">
            <v>33997</v>
          </cell>
          <cell r="R26">
            <v>33842</v>
          </cell>
          <cell r="Y26">
            <v>0</v>
          </cell>
          <cell r="AM26">
            <v>425</v>
          </cell>
          <cell r="AT26">
            <v>0</v>
          </cell>
          <cell r="BH26">
            <v>75</v>
          </cell>
          <cell r="BO26">
            <v>20</v>
          </cell>
          <cell r="BV26">
            <v>1295</v>
          </cell>
          <cell r="CY26">
            <v>39591</v>
          </cell>
          <cell r="DG26">
            <v>13374</v>
          </cell>
          <cell r="DO26">
            <v>14176</v>
          </cell>
          <cell r="DW26">
            <v>0</v>
          </cell>
          <cell r="EE26">
            <v>0</v>
          </cell>
          <cell r="EM26">
            <v>0</v>
          </cell>
          <cell r="EU26">
            <v>413</v>
          </cell>
        </row>
        <row r="27">
          <cell r="D27">
            <v>258746</v>
          </cell>
          <cell r="K27">
            <v>85270</v>
          </cell>
          <cell r="R27">
            <v>46636</v>
          </cell>
          <cell r="Y27">
            <v>0</v>
          </cell>
          <cell r="AM27">
            <v>449</v>
          </cell>
          <cell r="AT27">
            <v>0</v>
          </cell>
          <cell r="BH27">
            <v>1236</v>
          </cell>
          <cell r="BO27">
            <v>0</v>
          </cell>
          <cell r="BV27">
            <v>2588</v>
          </cell>
          <cell r="CY27">
            <v>35319</v>
          </cell>
          <cell r="DG27">
            <v>11854</v>
          </cell>
          <cell r="DO27">
            <v>13843</v>
          </cell>
          <cell r="DW27">
            <v>0</v>
          </cell>
          <cell r="EE27">
            <v>0</v>
          </cell>
          <cell r="EM27">
            <v>0</v>
          </cell>
          <cell r="EU27">
            <v>346</v>
          </cell>
        </row>
        <row r="28">
          <cell r="D28">
            <v>229747</v>
          </cell>
          <cell r="K28">
            <v>77130</v>
          </cell>
          <cell r="R28">
            <v>81499</v>
          </cell>
          <cell r="Y28">
            <v>0</v>
          </cell>
          <cell r="AM28">
            <v>0</v>
          </cell>
          <cell r="AT28">
            <v>0</v>
          </cell>
          <cell r="BH28">
            <v>1314</v>
          </cell>
          <cell r="BO28">
            <v>10</v>
          </cell>
          <cell r="BV28">
            <v>23878</v>
          </cell>
          <cell r="CY28">
            <v>45982</v>
          </cell>
          <cell r="DG28">
            <v>15471</v>
          </cell>
          <cell r="DO28">
            <v>15188</v>
          </cell>
          <cell r="DW28">
            <v>0</v>
          </cell>
          <cell r="EE28">
            <v>0</v>
          </cell>
          <cell r="EM28">
            <v>0</v>
          </cell>
          <cell r="EU28">
            <v>480</v>
          </cell>
        </row>
        <row r="29">
          <cell r="D29">
            <v>191032</v>
          </cell>
          <cell r="K29">
            <v>63813</v>
          </cell>
          <cell r="R29">
            <v>52368</v>
          </cell>
          <cell r="Y29">
            <v>0</v>
          </cell>
          <cell r="AM29">
            <v>0</v>
          </cell>
          <cell r="AT29">
            <v>0</v>
          </cell>
          <cell r="BH29">
            <v>737</v>
          </cell>
          <cell r="BO29">
            <v>2310</v>
          </cell>
          <cell r="BV29">
            <v>1634</v>
          </cell>
          <cell r="CY29">
            <v>32754</v>
          </cell>
          <cell r="DG29">
            <v>11099</v>
          </cell>
          <cell r="DO29">
            <v>13626</v>
          </cell>
          <cell r="DW29">
            <v>0</v>
          </cell>
          <cell r="EE29">
            <v>0</v>
          </cell>
          <cell r="EM29">
            <v>0</v>
          </cell>
          <cell r="EU29">
            <v>288</v>
          </cell>
        </row>
        <row r="30">
          <cell r="D30">
            <v>214261</v>
          </cell>
          <cell r="K30">
            <v>71047</v>
          </cell>
          <cell r="R30">
            <v>127319</v>
          </cell>
          <cell r="Y30">
            <v>0</v>
          </cell>
          <cell r="AM30">
            <v>400</v>
          </cell>
          <cell r="AT30">
            <v>0</v>
          </cell>
          <cell r="BH30">
            <v>3524</v>
          </cell>
          <cell r="BO30">
            <v>3246</v>
          </cell>
          <cell r="BV30">
            <v>6669</v>
          </cell>
          <cell r="CY30">
            <v>33432</v>
          </cell>
          <cell r="DG30">
            <v>11243</v>
          </cell>
          <cell r="DO30">
            <v>9945</v>
          </cell>
          <cell r="DW30">
            <v>0</v>
          </cell>
          <cell r="EE30">
            <v>0</v>
          </cell>
          <cell r="EM30">
            <v>0</v>
          </cell>
          <cell r="EU30">
            <v>312</v>
          </cell>
        </row>
        <row r="31">
          <cell r="D31">
            <v>175251</v>
          </cell>
          <cell r="K31">
            <v>57119</v>
          </cell>
          <cell r="R31">
            <v>85624</v>
          </cell>
          <cell r="Y31">
            <v>0</v>
          </cell>
          <cell r="AM31">
            <v>36</v>
          </cell>
          <cell r="AT31">
            <v>0</v>
          </cell>
          <cell r="BH31">
            <v>1229</v>
          </cell>
          <cell r="BO31">
            <v>4162</v>
          </cell>
          <cell r="BV31">
            <v>29086</v>
          </cell>
          <cell r="CY31">
            <v>46412</v>
          </cell>
          <cell r="DG31">
            <v>15573</v>
          </cell>
          <cell r="DO31">
            <v>15786</v>
          </cell>
          <cell r="DW31">
            <v>0</v>
          </cell>
          <cell r="EE31">
            <v>0</v>
          </cell>
          <cell r="EM31">
            <v>0</v>
          </cell>
          <cell r="EU31">
            <v>468</v>
          </cell>
        </row>
        <row r="32">
          <cell r="D32">
            <v>184415</v>
          </cell>
          <cell r="K32">
            <v>61534</v>
          </cell>
          <cell r="R32">
            <v>110645</v>
          </cell>
          <cell r="Y32">
            <v>0</v>
          </cell>
          <cell r="AM32">
            <v>0</v>
          </cell>
          <cell r="AT32">
            <v>0</v>
          </cell>
          <cell r="BH32">
            <v>412</v>
          </cell>
          <cell r="BO32">
            <v>0</v>
          </cell>
          <cell r="BV32">
            <v>14686</v>
          </cell>
          <cell r="CY32">
            <v>55426</v>
          </cell>
          <cell r="DG32">
            <v>18585</v>
          </cell>
          <cell r="DO32">
            <v>18754</v>
          </cell>
          <cell r="DW32">
            <v>0</v>
          </cell>
          <cell r="EE32">
            <v>0</v>
          </cell>
          <cell r="EM32">
            <v>0</v>
          </cell>
          <cell r="EU32">
            <v>509</v>
          </cell>
        </row>
        <row r="33">
          <cell r="D33">
            <v>72747</v>
          </cell>
          <cell r="K33">
            <v>23884</v>
          </cell>
          <cell r="R33">
            <v>16028</v>
          </cell>
          <cell r="Y33">
            <v>0</v>
          </cell>
          <cell r="AM33">
            <v>36</v>
          </cell>
          <cell r="AT33">
            <v>0</v>
          </cell>
          <cell r="BH33">
            <v>950</v>
          </cell>
          <cell r="BO33">
            <v>533</v>
          </cell>
          <cell r="BV33">
            <v>1323</v>
          </cell>
          <cell r="CY33">
            <v>30616</v>
          </cell>
          <cell r="DG33">
            <v>10255</v>
          </cell>
          <cell r="DO33">
            <v>7417</v>
          </cell>
          <cell r="DW33">
            <v>0</v>
          </cell>
          <cell r="EE33">
            <v>0</v>
          </cell>
          <cell r="EM33">
            <v>0</v>
          </cell>
          <cell r="EU33">
            <v>225</v>
          </cell>
        </row>
        <row r="34">
          <cell r="D34">
            <v>210955</v>
          </cell>
          <cell r="K34">
            <v>69698</v>
          </cell>
          <cell r="R34">
            <v>52343</v>
          </cell>
          <cell r="Y34">
            <v>0</v>
          </cell>
          <cell r="AM34">
            <v>0</v>
          </cell>
          <cell r="AT34">
            <v>0</v>
          </cell>
          <cell r="BH34">
            <v>1224</v>
          </cell>
          <cell r="BO34">
            <v>0</v>
          </cell>
          <cell r="BV34">
            <v>3329</v>
          </cell>
          <cell r="CY34">
            <v>45251</v>
          </cell>
          <cell r="DG34">
            <v>15259</v>
          </cell>
          <cell r="DO34">
            <v>14294</v>
          </cell>
          <cell r="DW34">
            <v>0</v>
          </cell>
          <cell r="EE34">
            <v>0</v>
          </cell>
          <cell r="EM34">
            <v>0</v>
          </cell>
          <cell r="EU34">
            <v>437</v>
          </cell>
        </row>
        <row r="35">
          <cell r="D35">
            <v>170624</v>
          </cell>
          <cell r="K35">
            <v>56320</v>
          </cell>
          <cell r="R35">
            <v>46398</v>
          </cell>
          <cell r="Y35">
            <v>0</v>
          </cell>
          <cell r="AM35">
            <v>0</v>
          </cell>
          <cell r="AT35">
            <v>0</v>
          </cell>
          <cell r="BH35">
            <v>2778</v>
          </cell>
          <cell r="BO35">
            <v>0</v>
          </cell>
          <cell r="BV35">
            <v>2028</v>
          </cell>
        </row>
        <row r="36">
          <cell r="D36">
            <v>261576</v>
          </cell>
          <cell r="K36">
            <v>86011</v>
          </cell>
          <cell r="R36">
            <v>159840</v>
          </cell>
          <cell r="Y36">
            <v>0</v>
          </cell>
          <cell r="AM36">
            <v>1038</v>
          </cell>
          <cell r="AT36">
            <v>0</v>
          </cell>
          <cell r="BH36">
            <v>723</v>
          </cell>
          <cell r="BO36">
            <v>700</v>
          </cell>
          <cell r="BV36">
            <v>21194</v>
          </cell>
        </row>
        <row r="37">
          <cell r="D37">
            <v>158196</v>
          </cell>
          <cell r="K37">
            <v>51689</v>
          </cell>
          <cell r="R37">
            <v>40286</v>
          </cell>
          <cell r="Y37">
            <v>0</v>
          </cell>
          <cell r="AM37">
            <v>0</v>
          </cell>
          <cell r="AT37">
            <v>0</v>
          </cell>
          <cell r="BH37">
            <v>625</v>
          </cell>
          <cell r="BO37">
            <v>0</v>
          </cell>
          <cell r="BV37">
            <v>4986</v>
          </cell>
        </row>
        <row r="38">
          <cell r="D38">
            <v>112116</v>
          </cell>
          <cell r="K38">
            <v>37755</v>
          </cell>
          <cell r="R38">
            <v>104796</v>
          </cell>
          <cell r="Y38">
            <v>0</v>
          </cell>
          <cell r="AM38">
            <v>0</v>
          </cell>
          <cell r="AT38">
            <v>0</v>
          </cell>
          <cell r="BH38">
            <v>220</v>
          </cell>
          <cell r="BO38">
            <v>0</v>
          </cell>
          <cell r="BV38">
            <v>4014</v>
          </cell>
        </row>
        <row r="39">
          <cell r="D39">
            <v>79634</v>
          </cell>
          <cell r="K39">
            <v>26179</v>
          </cell>
          <cell r="R39">
            <v>16946</v>
          </cell>
          <cell r="Y39">
            <v>0</v>
          </cell>
          <cell r="AM39">
            <v>0</v>
          </cell>
          <cell r="AT39">
            <v>0</v>
          </cell>
          <cell r="BH39">
            <v>0</v>
          </cell>
          <cell r="BO39">
            <v>0</v>
          </cell>
          <cell r="BV39">
            <v>1867</v>
          </cell>
          <cell r="CY39">
            <v>29628</v>
          </cell>
          <cell r="DG39">
            <v>9736</v>
          </cell>
          <cell r="DO39">
            <v>3634</v>
          </cell>
          <cell r="DW39">
            <v>0</v>
          </cell>
          <cell r="EE39">
            <v>0</v>
          </cell>
          <cell r="EM39">
            <v>0</v>
          </cell>
          <cell r="EU39">
            <v>0</v>
          </cell>
        </row>
        <row r="40">
          <cell r="D40">
            <v>254938</v>
          </cell>
          <cell r="K40">
            <v>85599</v>
          </cell>
          <cell r="R40">
            <v>312744</v>
          </cell>
          <cell r="Y40">
            <v>0</v>
          </cell>
          <cell r="AM40">
            <v>0</v>
          </cell>
          <cell r="AT40">
            <v>0</v>
          </cell>
          <cell r="BH40">
            <v>0</v>
          </cell>
          <cell r="BO40">
            <v>0</v>
          </cell>
          <cell r="BV40">
            <v>0</v>
          </cell>
          <cell r="CY40">
            <v>269140</v>
          </cell>
          <cell r="DG40">
            <v>90940</v>
          </cell>
          <cell r="DO40">
            <v>98605</v>
          </cell>
          <cell r="DW40">
            <v>0</v>
          </cell>
          <cell r="EE40">
            <v>0</v>
          </cell>
          <cell r="EM40">
            <v>30</v>
          </cell>
          <cell r="EU40">
            <v>5418</v>
          </cell>
        </row>
        <row r="41">
          <cell r="D41">
            <v>75104</v>
          </cell>
          <cell r="K41">
            <v>25047</v>
          </cell>
          <cell r="R41">
            <v>78362</v>
          </cell>
          <cell r="Y41">
            <v>0</v>
          </cell>
          <cell r="AM41">
            <v>4045</v>
          </cell>
          <cell r="AT41">
            <v>0</v>
          </cell>
          <cell r="BH41">
            <v>65</v>
          </cell>
          <cell r="BO41">
            <v>388</v>
          </cell>
          <cell r="BV41">
            <v>1012</v>
          </cell>
          <cell r="CY41">
            <v>0</v>
          </cell>
          <cell r="DG41">
            <v>0</v>
          </cell>
          <cell r="DO41">
            <v>3800</v>
          </cell>
          <cell r="DW41">
            <v>0</v>
          </cell>
          <cell r="EE41">
            <v>0</v>
          </cell>
          <cell r="EM41">
            <v>0</v>
          </cell>
          <cell r="EU41">
            <v>0</v>
          </cell>
        </row>
        <row r="42">
          <cell r="D42">
            <v>59312</v>
          </cell>
          <cell r="K42">
            <v>19858</v>
          </cell>
          <cell r="R42">
            <v>47286</v>
          </cell>
          <cell r="Y42">
            <v>0</v>
          </cell>
          <cell r="AM42">
            <v>0</v>
          </cell>
          <cell r="AT42">
            <v>0</v>
          </cell>
          <cell r="BH42">
            <v>0</v>
          </cell>
          <cell r="BO42">
            <v>0</v>
          </cell>
          <cell r="BV42">
            <v>1523</v>
          </cell>
          <cell r="CY42">
            <v>0</v>
          </cell>
          <cell r="DG42">
            <v>0</v>
          </cell>
          <cell r="DO42">
            <v>0</v>
          </cell>
          <cell r="DW42">
            <v>0</v>
          </cell>
          <cell r="EE42">
            <v>0</v>
          </cell>
          <cell r="EM42">
            <v>0</v>
          </cell>
          <cell r="EU42">
            <v>0</v>
          </cell>
        </row>
        <row r="43">
          <cell r="D43">
            <v>211672</v>
          </cell>
          <cell r="K43">
            <v>66223</v>
          </cell>
          <cell r="R43">
            <v>34511</v>
          </cell>
          <cell r="Y43">
            <v>0</v>
          </cell>
          <cell r="AM43">
            <v>0</v>
          </cell>
          <cell r="AT43">
            <v>0</v>
          </cell>
          <cell r="BH43">
            <v>0</v>
          </cell>
          <cell r="BO43">
            <v>147</v>
          </cell>
          <cell r="BV43">
            <v>30410</v>
          </cell>
        </row>
        <row r="44">
          <cell r="D44">
            <v>4238</v>
          </cell>
          <cell r="K44">
            <v>1428</v>
          </cell>
          <cell r="R44">
            <v>1508</v>
          </cell>
          <cell r="Y44">
            <v>0</v>
          </cell>
          <cell r="AM44">
            <v>30831</v>
          </cell>
          <cell r="AT44">
            <v>29331</v>
          </cell>
          <cell r="BH44">
            <v>0</v>
          </cell>
          <cell r="BO44">
            <v>0</v>
          </cell>
          <cell r="BV44">
            <v>0</v>
          </cell>
        </row>
        <row r="48">
          <cell r="CY48">
            <v>17131</v>
          </cell>
          <cell r="DG48">
            <v>5823</v>
          </cell>
          <cell r="DO48">
            <v>13468</v>
          </cell>
          <cell r="DW48">
            <v>0</v>
          </cell>
          <cell r="EE48">
            <v>0</v>
          </cell>
          <cell r="EM48">
            <v>0</v>
          </cell>
          <cell r="EU48">
            <v>0</v>
          </cell>
        </row>
        <row r="54">
          <cell r="CY54">
            <v>20922</v>
          </cell>
          <cell r="DG54">
            <v>6841</v>
          </cell>
          <cell r="DO54">
            <v>12665</v>
          </cell>
          <cell r="DW54">
            <v>0</v>
          </cell>
          <cell r="EE54">
            <v>0</v>
          </cell>
          <cell r="EM54">
            <v>0</v>
          </cell>
          <cell r="EU54">
            <v>281</v>
          </cell>
        </row>
      </sheetData>
      <sheetData sheetId="9">
        <row r="6">
          <cell r="E6">
            <v>14154</v>
          </cell>
          <cell r="I6">
            <v>5578</v>
          </cell>
          <cell r="M6">
            <v>1182</v>
          </cell>
          <cell r="Q6">
            <v>0</v>
          </cell>
          <cell r="Z6">
            <v>0</v>
          </cell>
          <cell r="AD6">
            <v>0</v>
          </cell>
          <cell r="AL6">
            <v>0</v>
          </cell>
          <cell r="AP6">
            <v>0</v>
          </cell>
          <cell r="AU6">
            <v>0</v>
          </cell>
        </row>
        <row r="7">
          <cell r="E7">
            <v>1446</v>
          </cell>
          <cell r="I7">
            <v>463</v>
          </cell>
          <cell r="M7">
            <v>-2154</v>
          </cell>
          <cell r="Q7">
            <v>-2498</v>
          </cell>
          <cell r="Z7">
            <v>0</v>
          </cell>
          <cell r="AD7">
            <v>0</v>
          </cell>
          <cell r="AL7">
            <v>0</v>
          </cell>
          <cell r="AP7">
            <v>0</v>
          </cell>
          <cell r="AU7">
            <v>0</v>
          </cell>
        </row>
        <row r="8">
          <cell r="E8">
            <v>1716</v>
          </cell>
          <cell r="I8">
            <v>549</v>
          </cell>
          <cell r="M8">
            <v>2782</v>
          </cell>
          <cell r="Q8">
            <v>-3260</v>
          </cell>
          <cell r="Z8">
            <v>0</v>
          </cell>
          <cell r="AD8">
            <v>0</v>
          </cell>
          <cell r="AL8">
            <v>0</v>
          </cell>
          <cell r="AP8">
            <v>-1190</v>
          </cell>
          <cell r="AU8">
            <v>1190</v>
          </cell>
        </row>
        <row r="9">
          <cell r="E9">
            <v>10905</v>
          </cell>
          <cell r="I9">
            <v>3633</v>
          </cell>
          <cell r="M9">
            <v>-15910</v>
          </cell>
          <cell r="Q9">
            <v>-17939</v>
          </cell>
          <cell r="Z9">
            <v>0</v>
          </cell>
          <cell r="AD9">
            <v>0</v>
          </cell>
          <cell r="AL9">
            <v>0</v>
          </cell>
          <cell r="AP9">
            <v>1015</v>
          </cell>
          <cell r="AU9">
            <v>299</v>
          </cell>
        </row>
        <row r="10">
          <cell r="E10">
            <v>1929</v>
          </cell>
          <cell r="I10">
            <v>560</v>
          </cell>
          <cell r="M10">
            <v>119</v>
          </cell>
          <cell r="Q10">
            <v>-877</v>
          </cell>
          <cell r="Z10">
            <v>0</v>
          </cell>
          <cell r="AD10">
            <v>0</v>
          </cell>
          <cell r="AL10">
            <v>0</v>
          </cell>
          <cell r="AP10">
            <v>0</v>
          </cell>
          <cell r="AU10">
            <v>0</v>
          </cell>
        </row>
        <row r="11">
          <cell r="E11">
            <v>44</v>
          </cell>
          <cell r="I11">
            <v>14</v>
          </cell>
          <cell r="M11">
            <v>203</v>
          </cell>
          <cell r="Q11">
            <v>-760</v>
          </cell>
          <cell r="Z11">
            <v>0</v>
          </cell>
          <cell r="AD11">
            <v>0</v>
          </cell>
          <cell r="AL11">
            <v>0</v>
          </cell>
          <cell r="AP11">
            <v>0</v>
          </cell>
          <cell r="AU11">
            <v>0</v>
          </cell>
        </row>
        <row r="12">
          <cell r="E12">
            <v>18036</v>
          </cell>
          <cell r="I12">
            <v>5763</v>
          </cell>
          <cell r="M12">
            <v>-14488</v>
          </cell>
          <cell r="Q12">
            <v>-40552</v>
          </cell>
          <cell r="Z12">
            <v>0</v>
          </cell>
          <cell r="AD12">
            <v>0</v>
          </cell>
          <cell r="AL12">
            <v>0</v>
          </cell>
          <cell r="AP12">
            <v>0</v>
          </cell>
          <cell r="AU12">
            <v>207</v>
          </cell>
        </row>
        <row r="13">
          <cell r="E13">
            <v>860</v>
          </cell>
          <cell r="I13">
            <v>299</v>
          </cell>
          <cell r="M13">
            <v>613</v>
          </cell>
          <cell r="Q13">
            <v>-1544</v>
          </cell>
          <cell r="Z13">
            <v>0</v>
          </cell>
          <cell r="AD13">
            <v>0</v>
          </cell>
          <cell r="AL13">
            <v>78</v>
          </cell>
          <cell r="AP13">
            <v>368</v>
          </cell>
          <cell r="AU13">
            <v>-402</v>
          </cell>
        </row>
        <row r="14">
          <cell r="E14">
            <v>3233</v>
          </cell>
          <cell r="I14">
            <v>1034</v>
          </cell>
          <cell r="M14">
            <v>-4254</v>
          </cell>
          <cell r="Q14">
            <v>-6833</v>
          </cell>
          <cell r="Z14">
            <v>0</v>
          </cell>
          <cell r="AD14">
            <v>0</v>
          </cell>
          <cell r="AL14">
            <v>0</v>
          </cell>
          <cell r="AP14">
            <v>0</v>
          </cell>
          <cell r="AU14">
            <v>0</v>
          </cell>
        </row>
        <row r="15">
          <cell r="E15">
            <v>0</v>
          </cell>
          <cell r="I15">
            <v>0</v>
          </cell>
          <cell r="M15">
            <v>-1134</v>
          </cell>
          <cell r="Q15">
            <v>-2992</v>
          </cell>
          <cell r="Z15">
            <v>0</v>
          </cell>
          <cell r="AD15">
            <v>0</v>
          </cell>
          <cell r="AL15">
            <v>0</v>
          </cell>
          <cell r="AP15">
            <v>0</v>
          </cell>
          <cell r="AU15">
            <v>-225</v>
          </cell>
        </row>
        <row r="16">
          <cell r="E16">
            <v>243</v>
          </cell>
          <cell r="I16">
            <v>77</v>
          </cell>
          <cell r="M16">
            <v>1531</v>
          </cell>
          <cell r="Q16">
            <v>-1472</v>
          </cell>
          <cell r="Z16">
            <v>0</v>
          </cell>
          <cell r="AD16">
            <v>0</v>
          </cell>
          <cell r="AL16">
            <v>0</v>
          </cell>
          <cell r="AP16">
            <v>0</v>
          </cell>
          <cell r="AU16">
            <v>0</v>
          </cell>
        </row>
        <row r="17">
          <cell r="E17">
            <v>61</v>
          </cell>
          <cell r="I17">
            <v>20</v>
          </cell>
          <cell r="M17">
            <v>163</v>
          </cell>
          <cell r="Q17">
            <v>0</v>
          </cell>
          <cell r="Z17">
            <v>0</v>
          </cell>
          <cell r="AD17">
            <v>0</v>
          </cell>
          <cell r="AL17">
            <v>281</v>
          </cell>
          <cell r="AP17">
            <v>0</v>
          </cell>
          <cell r="AU17">
            <v>0</v>
          </cell>
        </row>
        <row r="18">
          <cell r="E18">
            <v>524</v>
          </cell>
          <cell r="I18">
            <v>167</v>
          </cell>
          <cell r="M18">
            <v>108</v>
          </cell>
          <cell r="Q18">
            <v>-1246</v>
          </cell>
          <cell r="Z18">
            <v>0</v>
          </cell>
          <cell r="AD18">
            <v>0</v>
          </cell>
          <cell r="AL18">
            <v>27</v>
          </cell>
          <cell r="AP18">
            <v>0</v>
          </cell>
          <cell r="AU18">
            <v>190</v>
          </cell>
        </row>
        <row r="19">
          <cell r="E19">
            <v>1387</v>
          </cell>
          <cell r="I19">
            <v>443</v>
          </cell>
          <cell r="M19">
            <v>-1406</v>
          </cell>
          <cell r="Q19">
            <v>-2411</v>
          </cell>
          <cell r="Z19">
            <v>0</v>
          </cell>
          <cell r="AD19">
            <v>0</v>
          </cell>
          <cell r="AL19">
            <v>0</v>
          </cell>
          <cell r="AP19">
            <v>0</v>
          </cell>
          <cell r="AU19">
            <v>0</v>
          </cell>
        </row>
        <row r="20">
          <cell r="E20">
            <v>536</v>
          </cell>
          <cell r="I20">
            <v>170</v>
          </cell>
          <cell r="M20">
            <v>-196</v>
          </cell>
          <cell r="Q20">
            <v>-275</v>
          </cell>
          <cell r="Z20">
            <v>0</v>
          </cell>
          <cell r="AD20">
            <v>0</v>
          </cell>
          <cell r="AL20">
            <v>0</v>
          </cell>
          <cell r="AP20">
            <v>0</v>
          </cell>
          <cell r="AU20">
            <v>0</v>
          </cell>
        </row>
        <row r="21">
          <cell r="E21">
            <v>796</v>
          </cell>
          <cell r="I21">
            <v>256</v>
          </cell>
          <cell r="M21">
            <v>-881</v>
          </cell>
          <cell r="Q21">
            <v>-1169</v>
          </cell>
          <cell r="Z21">
            <v>0</v>
          </cell>
          <cell r="AD21">
            <v>0</v>
          </cell>
          <cell r="AL21">
            <v>0</v>
          </cell>
          <cell r="AP21">
            <v>44</v>
          </cell>
          <cell r="AU21">
            <v>-44</v>
          </cell>
        </row>
        <row r="22">
          <cell r="E22">
            <v>1188</v>
          </cell>
          <cell r="I22">
            <v>418</v>
          </cell>
          <cell r="M22">
            <v>-348</v>
          </cell>
          <cell r="Q22">
            <v>-1989</v>
          </cell>
          <cell r="Z22">
            <v>0</v>
          </cell>
          <cell r="AD22">
            <v>0</v>
          </cell>
          <cell r="AL22">
            <v>0</v>
          </cell>
          <cell r="AP22">
            <v>0</v>
          </cell>
          <cell r="AU22">
            <v>37</v>
          </cell>
        </row>
        <row r="23">
          <cell r="E23">
            <v>3318</v>
          </cell>
          <cell r="I23">
            <v>760</v>
          </cell>
          <cell r="M23">
            <v>-2284</v>
          </cell>
          <cell r="Q23">
            <v>-3821</v>
          </cell>
          <cell r="Z23">
            <v>0</v>
          </cell>
          <cell r="AD23">
            <v>0</v>
          </cell>
          <cell r="AL23">
            <v>0</v>
          </cell>
          <cell r="AP23">
            <v>0</v>
          </cell>
          <cell r="AU23">
            <v>95</v>
          </cell>
        </row>
        <row r="24">
          <cell r="E24">
            <v>964</v>
          </cell>
          <cell r="I24">
            <v>308</v>
          </cell>
          <cell r="M24">
            <v>80</v>
          </cell>
          <cell r="Q24">
            <v>-929</v>
          </cell>
          <cell r="Z24">
            <v>0</v>
          </cell>
          <cell r="AD24">
            <v>0</v>
          </cell>
          <cell r="AL24">
            <v>0</v>
          </cell>
          <cell r="AP24">
            <v>0</v>
          </cell>
          <cell r="AU24">
            <v>0</v>
          </cell>
        </row>
        <row r="25">
          <cell r="E25">
            <v>1288</v>
          </cell>
          <cell r="I25">
            <v>411</v>
          </cell>
          <cell r="M25">
            <v>-2178</v>
          </cell>
          <cell r="Q25">
            <v>-4182</v>
          </cell>
          <cell r="Z25">
            <v>0</v>
          </cell>
          <cell r="AD25">
            <v>0</v>
          </cell>
          <cell r="AL25">
            <v>0</v>
          </cell>
          <cell r="AP25">
            <v>0</v>
          </cell>
          <cell r="AU25">
            <v>0</v>
          </cell>
        </row>
        <row r="26">
          <cell r="E26">
            <v>2010</v>
          </cell>
          <cell r="I26">
            <v>643</v>
          </cell>
          <cell r="M26">
            <v>-2510</v>
          </cell>
          <cell r="Q26">
            <v>-4224</v>
          </cell>
          <cell r="Z26">
            <v>0</v>
          </cell>
          <cell r="AD26">
            <v>0</v>
          </cell>
          <cell r="AL26">
            <v>0</v>
          </cell>
          <cell r="AP26">
            <v>0</v>
          </cell>
          <cell r="AU26">
            <v>0</v>
          </cell>
        </row>
        <row r="27">
          <cell r="E27">
            <v>13951</v>
          </cell>
          <cell r="I27">
            <v>3280</v>
          </cell>
          <cell r="M27">
            <v>-307</v>
          </cell>
          <cell r="Q27">
            <v>-4777</v>
          </cell>
          <cell r="Z27">
            <v>46</v>
          </cell>
          <cell r="AD27">
            <v>0</v>
          </cell>
          <cell r="AL27">
            <v>912</v>
          </cell>
          <cell r="AP27">
            <v>0</v>
          </cell>
          <cell r="AU27">
            <v>1490</v>
          </cell>
        </row>
        <row r="28">
          <cell r="E28">
            <v>2680</v>
          </cell>
          <cell r="I28">
            <v>858</v>
          </cell>
          <cell r="M28">
            <v>-4091</v>
          </cell>
          <cell r="Q28">
            <v>-9795</v>
          </cell>
          <cell r="Z28">
            <v>0</v>
          </cell>
          <cell r="AD28">
            <v>0</v>
          </cell>
          <cell r="AL28">
            <v>0</v>
          </cell>
          <cell r="AP28">
            <v>0</v>
          </cell>
          <cell r="AU28">
            <v>0</v>
          </cell>
        </row>
        <row r="29">
          <cell r="E29">
            <v>0</v>
          </cell>
          <cell r="I29">
            <v>0</v>
          </cell>
          <cell r="M29">
            <v>-4837</v>
          </cell>
          <cell r="Q29">
            <v>-10664</v>
          </cell>
          <cell r="Z29">
            <v>0</v>
          </cell>
          <cell r="AD29">
            <v>0</v>
          </cell>
          <cell r="AL29">
            <v>0</v>
          </cell>
          <cell r="AP29">
            <v>209</v>
          </cell>
          <cell r="AU29">
            <v>-31</v>
          </cell>
        </row>
        <row r="30">
          <cell r="E30">
            <v>1187</v>
          </cell>
          <cell r="I30">
            <v>698</v>
          </cell>
          <cell r="M30">
            <v>-4455</v>
          </cell>
          <cell r="Q30">
            <v>-11807</v>
          </cell>
          <cell r="Z30">
            <v>0</v>
          </cell>
          <cell r="AD30">
            <v>0</v>
          </cell>
          <cell r="AL30">
            <v>0</v>
          </cell>
          <cell r="AP30">
            <v>2567</v>
          </cell>
          <cell r="AU30">
            <v>-2567</v>
          </cell>
        </row>
        <row r="31">
          <cell r="E31">
            <v>560</v>
          </cell>
          <cell r="I31">
            <v>177</v>
          </cell>
          <cell r="M31">
            <v>-6322</v>
          </cell>
          <cell r="Q31">
            <v>-26985</v>
          </cell>
          <cell r="Z31">
            <v>36</v>
          </cell>
          <cell r="AD31">
            <v>0</v>
          </cell>
          <cell r="AL31">
            <v>0</v>
          </cell>
          <cell r="AP31">
            <v>0</v>
          </cell>
          <cell r="AU31">
            <v>741</v>
          </cell>
        </row>
        <row r="32">
          <cell r="E32">
            <v>497</v>
          </cell>
          <cell r="I32">
            <v>159</v>
          </cell>
          <cell r="M32">
            <v>-2458</v>
          </cell>
          <cell r="Q32">
            <v>-6811</v>
          </cell>
          <cell r="Z32">
            <v>0</v>
          </cell>
          <cell r="AD32">
            <v>0</v>
          </cell>
          <cell r="AL32">
            <v>0</v>
          </cell>
          <cell r="AP32">
            <v>-1225</v>
          </cell>
          <cell r="AU32">
            <v>1779</v>
          </cell>
        </row>
        <row r="33">
          <cell r="E33">
            <v>2480</v>
          </cell>
          <cell r="I33">
            <v>755</v>
          </cell>
          <cell r="M33">
            <v>-3127</v>
          </cell>
          <cell r="Q33">
            <v>-6513</v>
          </cell>
          <cell r="Z33">
            <v>6</v>
          </cell>
          <cell r="AD33">
            <v>0</v>
          </cell>
          <cell r="AL33">
            <v>130</v>
          </cell>
          <cell r="AP33">
            <v>0</v>
          </cell>
          <cell r="AU33">
            <v>0</v>
          </cell>
        </row>
        <row r="34">
          <cell r="E34">
            <v>883</v>
          </cell>
          <cell r="I34">
            <v>282</v>
          </cell>
          <cell r="M34">
            <v>-2627</v>
          </cell>
          <cell r="Q34">
            <v>-3121</v>
          </cell>
          <cell r="Z34">
            <v>0</v>
          </cell>
          <cell r="AD34">
            <v>0</v>
          </cell>
          <cell r="AL34">
            <v>0</v>
          </cell>
          <cell r="AP34">
            <v>0</v>
          </cell>
          <cell r="AU34">
            <v>0</v>
          </cell>
        </row>
        <row r="35">
          <cell r="E35">
            <v>1362</v>
          </cell>
          <cell r="I35">
            <v>308</v>
          </cell>
          <cell r="M35">
            <v>-1977</v>
          </cell>
          <cell r="Q35">
            <v>-5438</v>
          </cell>
          <cell r="Z35">
            <v>0</v>
          </cell>
          <cell r="AD35">
            <v>0</v>
          </cell>
          <cell r="AL35">
            <v>0</v>
          </cell>
          <cell r="AP35">
            <v>0</v>
          </cell>
          <cell r="AU35">
            <v>0</v>
          </cell>
        </row>
        <row r="36">
          <cell r="E36">
            <v>8130</v>
          </cell>
          <cell r="I36">
            <v>2602</v>
          </cell>
          <cell r="M36">
            <v>-3786</v>
          </cell>
          <cell r="Q36">
            <v>-13081</v>
          </cell>
          <cell r="Z36">
            <v>-182</v>
          </cell>
          <cell r="AD36">
            <v>0</v>
          </cell>
          <cell r="AL36">
            <v>0</v>
          </cell>
          <cell r="AP36">
            <v>0</v>
          </cell>
          <cell r="AU36">
            <v>-2000</v>
          </cell>
        </row>
        <row r="37">
          <cell r="E37">
            <v>665</v>
          </cell>
          <cell r="I37">
            <v>212</v>
          </cell>
          <cell r="M37">
            <v>-3621</v>
          </cell>
          <cell r="Q37">
            <v>-3621</v>
          </cell>
          <cell r="Z37">
            <v>0</v>
          </cell>
          <cell r="AD37">
            <v>0</v>
          </cell>
          <cell r="AL37">
            <v>0</v>
          </cell>
          <cell r="AP37">
            <v>0</v>
          </cell>
          <cell r="AU37">
            <v>0</v>
          </cell>
        </row>
        <row r="38">
          <cell r="E38">
            <v>1042</v>
          </cell>
          <cell r="I38">
            <v>333</v>
          </cell>
          <cell r="M38">
            <v>-5529</v>
          </cell>
          <cell r="Q38">
            <v>-7471</v>
          </cell>
          <cell r="Z38">
            <v>0</v>
          </cell>
          <cell r="AD38">
            <v>0</v>
          </cell>
          <cell r="AL38">
            <v>0</v>
          </cell>
          <cell r="AP38">
            <v>0</v>
          </cell>
          <cell r="AU38">
            <v>0</v>
          </cell>
        </row>
        <row r="39">
          <cell r="E39">
            <v>3678</v>
          </cell>
          <cell r="I39">
            <v>1177</v>
          </cell>
          <cell r="M39">
            <v>-4774</v>
          </cell>
          <cell r="Q39">
            <v>-7656</v>
          </cell>
          <cell r="Z39">
            <v>0</v>
          </cell>
          <cell r="AD39">
            <v>0</v>
          </cell>
          <cell r="AL39">
            <v>0</v>
          </cell>
          <cell r="AP39">
            <v>0</v>
          </cell>
          <cell r="AU39">
            <v>562</v>
          </cell>
        </row>
        <row r="40">
          <cell r="E40">
            <v>314</v>
          </cell>
          <cell r="I40">
            <v>101</v>
          </cell>
          <cell r="M40">
            <v>-65</v>
          </cell>
          <cell r="Q40">
            <v>-2779</v>
          </cell>
          <cell r="Z40">
            <v>0</v>
          </cell>
          <cell r="AD40">
            <v>0</v>
          </cell>
          <cell r="AL40">
            <v>0</v>
          </cell>
          <cell r="AP40">
            <v>0</v>
          </cell>
          <cell r="AU40">
            <v>0</v>
          </cell>
        </row>
        <row r="41">
          <cell r="E41">
            <v>1899</v>
          </cell>
          <cell r="I41">
            <v>608</v>
          </cell>
          <cell r="M41">
            <v>-2290</v>
          </cell>
          <cell r="Q41">
            <v>-5406</v>
          </cell>
          <cell r="Z41">
            <v>0</v>
          </cell>
          <cell r="AD41">
            <v>0</v>
          </cell>
          <cell r="AL41">
            <v>65</v>
          </cell>
          <cell r="AP41">
            <v>0</v>
          </cell>
          <cell r="AU41">
            <v>0</v>
          </cell>
        </row>
        <row r="42">
          <cell r="E42">
            <v>2769</v>
          </cell>
          <cell r="I42">
            <v>775</v>
          </cell>
          <cell r="M42">
            <v>1557</v>
          </cell>
          <cell r="Q42">
            <v>-3877</v>
          </cell>
          <cell r="Z42">
            <v>0</v>
          </cell>
          <cell r="AD42">
            <v>0</v>
          </cell>
          <cell r="AL42">
            <v>0</v>
          </cell>
          <cell r="AP42">
            <v>0</v>
          </cell>
          <cell r="AU42">
            <v>0</v>
          </cell>
        </row>
        <row r="43">
          <cell r="E43">
            <v>17852</v>
          </cell>
          <cell r="I43">
            <v>5713</v>
          </cell>
          <cell r="M43">
            <v>3221</v>
          </cell>
          <cell r="Q43">
            <v>-24379</v>
          </cell>
          <cell r="Z43">
            <v>0</v>
          </cell>
          <cell r="AD43">
            <v>0</v>
          </cell>
          <cell r="AL43">
            <v>0</v>
          </cell>
          <cell r="AP43">
            <v>0</v>
          </cell>
          <cell r="AU43">
            <v>0</v>
          </cell>
        </row>
        <row r="44">
          <cell r="E44">
            <v>3923</v>
          </cell>
          <cell r="I44">
            <v>1320</v>
          </cell>
          <cell r="M44">
            <v>18</v>
          </cell>
          <cell r="Q44">
            <v>0</v>
          </cell>
          <cell r="Z44">
            <v>-761</v>
          </cell>
          <cell r="AD44">
            <v>-761</v>
          </cell>
          <cell r="AL44">
            <v>0</v>
          </cell>
          <cell r="AP44">
            <v>0</v>
          </cell>
          <cell r="AU44">
            <v>0</v>
          </cell>
        </row>
      </sheetData>
      <sheetData sheetId="10">
        <row r="6">
          <cell r="F6">
            <v>0</v>
          </cell>
          <cell r="I6">
            <v>0</v>
          </cell>
          <cell r="L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</row>
        <row r="22">
          <cell r="F22">
            <v>1101</v>
          </cell>
          <cell r="I22">
            <v>352</v>
          </cell>
          <cell r="L22">
            <v>2049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</row>
        <row r="23">
          <cell r="F23">
            <v>392</v>
          </cell>
          <cell r="I23">
            <v>128</v>
          </cell>
          <cell r="L23">
            <v>864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F24">
            <v>516</v>
          </cell>
          <cell r="I24">
            <v>165</v>
          </cell>
          <cell r="L24">
            <v>1295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F25">
            <v>1040</v>
          </cell>
          <cell r="I25">
            <v>333</v>
          </cell>
          <cell r="L25">
            <v>2607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F26">
            <v>730</v>
          </cell>
          <cell r="I26">
            <v>186</v>
          </cell>
          <cell r="L26">
            <v>1193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  <row r="27">
          <cell r="F27">
            <v>0</v>
          </cell>
          <cell r="I27">
            <v>0</v>
          </cell>
          <cell r="L27">
            <v>264</v>
          </cell>
          <cell r="P27">
            <v>0</v>
          </cell>
          <cell r="S27">
            <v>0</v>
          </cell>
          <cell r="V27">
            <v>0</v>
          </cell>
          <cell r="Y27">
            <v>0</v>
          </cell>
        </row>
        <row r="28">
          <cell r="F28">
            <v>701</v>
          </cell>
          <cell r="I28">
            <v>225</v>
          </cell>
          <cell r="L28">
            <v>1450</v>
          </cell>
          <cell r="P28">
            <v>0</v>
          </cell>
          <cell r="S28">
            <v>0</v>
          </cell>
          <cell r="V28">
            <v>0</v>
          </cell>
          <cell r="Y28">
            <v>0</v>
          </cell>
        </row>
        <row r="29">
          <cell r="F29">
            <v>505</v>
          </cell>
          <cell r="I29">
            <v>161</v>
          </cell>
          <cell r="L29">
            <v>428</v>
          </cell>
          <cell r="P29">
            <v>0</v>
          </cell>
          <cell r="S29">
            <v>0</v>
          </cell>
          <cell r="V29">
            <v>0</v>
          </cell>
          <cell r="Y29">
            <v>0</v>
          </cell>
        </row>
        <row r="30">
          <cell r="F30">
            <v>725</v>
          </cell>
          <cell r="I30">
            <v>233</v>
          </cell>
          <cell r="L30">
            <v>122</v>
          </cell>
          <cell r="P30">
            <v>0</v>
          </cell>
          <cell r="S30">
            <v>0</v>
          </cell>
          <cell r="V30">
            <v>0</v>
          </cell>
          <cell r="Y30">
            <v>0</v>
          </cell>
        </row>
        <row r="31">
          <cell r="F31">
            <v>1014</v>
          </cell>
          <cell r="I31">
            <v>325</v>
          </cell>
          <cell r="L31">
            <v>1388</v>
          </cell>
          <cell r="P31">
            <v>0</v>
          </cell>
          <cell r="S31">
            <v>0</v>
          </cell>
          <cell r="V31">
            <v>0</v>
          </cell>
          <cell r="Y31">
            <v>0</v>
          </cell>
        </row>
        <row r="32">
          <cell r="F32">
            <v>0</v>
          </cell>
          <cell r="I32">
            <v>0</v>
          </cell>
          <cell r="L32">
            <v>335</v>
          </cell>
          <cell r="P32">
            <v>0</v>
          </cell>
          <cell r="S32">
            <v>0</v>
          </cell>
          <cell r="V32">
            <v>0</v>
          </cell>
          <cell r="Y32">
            <v>0</v>
          </cell>
        </row>
        <row r="33">
          <cell r="F33">
            <v>378</v>
          </cell>
          <cell r="I33">
            <v>121</v>
          </cell>
          <cell r="L33">
            <v>101</v>
          </cell>
          <cell r="P33">
            <v>0</v>
          </cell>
          <cell r="S33">
            <v>0</v>
          </cell>
          <cell r="V33">
            <v>0</v>
          </cell>
          <cell r="Y33">
            <v>0</v>
          </cell>
        </row>
        <row r="34">
          <cell r="F34">
            <v>127</v>
          </cell>
          <cell r="I34">
            <v>41</v>
          </cell>
          <cell r="L34">
            <v>771</v>
          </cell>
          <cell r="P34">
            <v>0</v>
          </cell>
          <cell r="S34">
            <v>0</v>
          </cell>
          <cell r="V34">
            <v>0</v>
          </cell>
          <cell r="Y34">
            <v>0</v>
          </cell>
        </row>
        <row r="39">
          <cell r="F39">
            <v>1434</v>
          </cell>
          <cell r="I39">
            <v>459</v>
          </cell>
          <cell r="L39">
            <v>3486</v>
          </cell>
          <cell r="P39">
            <v>0</v>
          </cell>
          <cell r="S39">
            <v>0</v>
          </cell>
          <cell r="V39">
            <v>0</v>
          </cell>
          <cell r="Y39">
            <v>0</v>
          </cell>
        </row>
        <row r="40">
          <cell r="F40">
            <v>9373</v>
          </cell>
          <cell r="I40">
            <v>3034</v>
          </cell>
          <cell r="L40">
            <v>9711</v>
          </cell>
          <cell r="P40">
            <v>0</v>
          </cell>
          <cell r="S40">
            <v>0</v>
          </cell>
          <cell r="V40">
            <v>30</v>
          </cell>
          <cell r="Y40">
            <v>1454</v>
          </cell>
        </row>
        <row r="41">
          <cell r="F41">
            <v>0</v>
          </cell>
          <cell r="I41">
            <v>0</v>
          </cell>
          <cell r="L41">
            <v>-40552</v>
          </cell>
          <cell r="P41">
            <v>0</v>
          </cell>
          <cell r="S41">
            <v>0</v>
          </cell>
          <cell r="V41">
            <v>-30</v>
          </cell>
          <cell r="Y41">
            <v>-1247</v>
          </cell>
        </row>
        <row r="42">
          <cell r="F42">
            <v>0</v>
          </cell>
          <cell r="I42">
            <v>0</v>
          </cell>
          <cell r="L42">
            <v>0</v>
          </cell>
          <cell r="P42">
            <v>0</v>
          </cell>
          <cell r="S42">
            <v>0</v>
          </cell>
          <cell r="V42">
            <v>0</v>
          </cell>
          <cell r="Y42">
            <v>0</v>
          </cell>
        </row>
        <row r="48">
          <cell r="F48">
            <v>0</v>
          </cell>
          <cell r="I48">
            <v>0</v>
          </cell>
          <cell r="L48">
            <v>0</v>
          </cell>
          <cell r="P48">
            <v>0</v>
          </cell>
          <cell r="S48">
            <v>0</v>
          </cell>
          <cell r="V48">
            <v>0</v>
          </cell>
          <cell r="Y48">
            <v>0</v>
          </cell>
        </row>
        <row r="54">
          <cell r="F54">
            <v>1922</v>
          </cell>
          <cell r="I54">
            <v>532</v>
          </cell>
          <cell r="L54">
            <v>-430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</row>
      </sheetData>
      <sheetData sheetId="11">
        <row r="6">
          <cell r="D6">
            <v>246801</v>
          </cell>
          <cell r="K6">
            <v>20348</v>
          </cell>
          <cell r="R6">
            <v>0</v>
          </cell>
          <cell r="Y6">
            <v>0</v>
          </cell>
          <cell r="AF6">
            <v>707823</v>
          </cell>
          <cell r="AM6">
            <v>103588</v>
          </cell>
          <cell r="BA6">
            <v>20771</v>
          </cell>
          <cell r="BH6">
            <v>0</v>
          </cell>
          <cell r="BO6">
            <v>0</v>
          </cell>
          <cell r="CC6">
            <v>0</v>
          </cell>
          <cell r="CQ6">
            <v>0</v>
          </cell>
          <cell r="CX6">
            <v>20771</v>
          </cell>
          <cell r="DE6">
            <v>0</v>
          </cell>
          <cell r="DL6">
            <v>0</v>
          </cell>
          <cell r="DS6">
            <v>0</v>
          </cell>
          <cell r="FC6">
            <v>86600</v>
          </cell>
          <cell r="FK6">
            <v>0</v>
          </cell>
          <cell r="FS6">
            <v>114408</v>
          </cell>
          <cell r="GA6">
            <v>0</v>
          </cell>
          <cell r="GI6">
            <v>0</v>
          </cell>
        </row>
        <row r="7">
          <cell r="D7">
            <v>18601</v>
          </cell>
          <cell r="K7">
            <v>0</v>
          </cell>
          <cell r="R7">
            <v>0</v>
          </cell>
          <cell r="Y7">
            <v>0</v>
          </cell>
          <cell r="AF7">
            <v>180961</v>
          </cell>
          <cell r="AM7">
            <v>40</v>
          </cell>
          <cell r="BA7">
            <v>91</v>
          </cell>
          <cell r="BH7">
            <v>0</v>
          </cell>
          <cell r="BO7">
            <v>0</v>
          </cell>
          <cell r="CC7">
            <v>0</v>
          </cell>
          <cell r="CQ7">
            <v>0</v>
          </cell>
          <cell r="CX7">
            <v>91</v>
          </cell>
          <cell r="DE7">
            <v>0</v>
          </cell>
          <cell r="DL7">
            <v>2093</v>
          </cell>
          <cell r="DS7">
            <v>0</v>
          </cell>
        </row>
        <row r="8">
          <cell r="D8">
            <v>1166</v>
          </cell>
          <cell r="K8">
            <v>0</v>
          </cell>
          <cell r="R8">
            <v>0</v>
          </cell>
          <cell r="Y8">
            <v>0</v>
          </cell>
          <cell r="AF8">
            <v>118707</v>
          </cell>
          <cell r="AM8">
            <v>200</v>
          </cell>
          <cell r="BA8">
            <v>7636</v>
          </cell>
          <cell r="BH8">
            <v>1300</v>
          </cell>
          <cell r="BO8">
            <v>0</v>
          </cell>
          <cell r="CC8">
            <v>0</v>
          </cell>
          <cell r="CQ8">
            <v>0</v>
          </cell>
          <cell r="CX8">
            <v>6336</v>
          </cell>
          <cell r="DE8">
            <v>0</v>
          </cell>
          <cell r="DL8">
            <v>5551</v>
          </cell>
          <cell r="DS8">
            <v>1900</v>
          </cell>
        </row>
        <row r="9">
          <cell r="D9">
            <v>48659</v>
          </cell>
          <cell r="K9">
            <v>0</v>
          </cell>
          <cell r="R9">
            <v>0</v>
          </cell>
          <cell r="Y9">
            <v>0</v>
          </cell>
          <cell r="AF9">
            <v>119339</v>
          </cell>
          <cell r="AM9">
            <v>215</v>
          </cell>
          <cell r="BA9">
            <v>12130</v>
          </cell>
          <cell r="BH9">
            <v>15</v>
          </cell>
          <cell r="BO9">
            <v>0</v>
          </cell>
          <cell r="CC9">
            <v>0</v>
          </cell>
          <cell r="CQ9">
            <v>8388</v>
          </cell>
          <cell r="CX9">
            <v>3727</v>
          </cell>
          <cell r="DE9">
            <v>0</v>
          </cell>
          <cell r="DL9">
            <v>20219</v>
          </cell>
          <cell r="DS9">
            <v>7379</v>
          </cell>
        </row>
        <row r="10">
          <cell r="D10">
            <v>27637</v>
          </cell>
          <cell r="K10">
            <v>0</v>
          </cell>
          <cell r="R10">
            <v>0</v>
          </cell>
          <cell r="Y10">
            <v>0</v>
          </cell>
          <cell r="AF10">
            <v>70683</v>
          </cell>
          <cell r="AM10">
            <v>0</v>
          </cell>
          <cell r="BA10">
            <v>2084</v>
          </cell>
          <cell r="BH10">
            <v>0</v>
          </cell>
          <cell r="BO10">
            <v>0</v>
          </cell>
          <cell r="CC10">
            <v>0</v>
          </cell>
          <cell r="CQ10">
            <v>0</v>
          </cell>
          <cell r="CX10">
            <v>2084</v>
          </cell>
          <cell r="DE10">
            <v>0</v>
          </cell>
          <cell r="DL10">
            <v>1393</v>
          </cell>
          <cell r="DS10">
            <v>0</v>
          </cell>
        </row>
        <row r="11">
          <cell r="D11">
            <v>71690</v>
          </cell>
          <cell r="K11">
            <v>0</v>
          </cell>
          <cell r="R11">
            <v>0</v>
          </cell>
          <cell r="Y11">
            <v>0</v>
          </cell>
          <cell r="AF11">
            <v>6999</v>
          </cell>
          <cell r="AM11">
            <v>0</v>
          </cell>
          <cell r="BA11">
            <v>0</v>
          </cell>
          <cell r="BH11">
            <v>0</v>
          </cell>
          <cell r="BO11">
            <v>0</v>
          </cell>
          <cell r="CC11">
            <v>0</v>
          </cell>
          <cell r="CQ11">
            <v>0</v>
          </cell>
          <cell r="CX11">
            <v>0</v>
          </cell>
          <cell r="DE11">
            <v>0</v>
          </cell>
          <cell r="DL11">
            <v>1035</v>
          </cell>
          <cell r="DS11">
            <v>14</v>
          </cell>
        </row>
        <row r="12">
          <cell r="D12">
            <v>86093</v>
          </cell>
          <cell r="K12">
            <v>0</v>
          </cell>
          <cell r="R12">
            <v>22</v>
          </cell>
          <cell r="Y12">
            <v>185</v>
          </cell>
          <cell r="AF12">
            <v>1100703</v>
          </cell>
          <cell r="AM12">
            <v>9039</v>
          </cell>
          <cell r="BA12">
            <v>192559</v>
          </cell>
          <cell r="BH12">
            <v>0</v>
          </cell>
          <cell r="BO12">
            <v>0</v>
          </cell>
          <cell r="CC12">
            <v>0</v>
          </cell>
          <cell r="CQ12">
            <v>179164</v>
          </cell>
          <cell r="CX12">
            <v>13395</v>
          </cell>
          <cell r="DE12">
            <v>0</v>
          </cell>
          <cell r="DL12">
            <v>42290</v>
          </cell>
          <cell r="DS12">
            <v>1277</v>
          </cell>
        </row>
        <row r="13">
          <cell r="D13">
            <v>8924</v>
          </cell>
          <cell r="K13">
            <v>0</v>
          </cell>
          <cell r="R13">
            <v>0</v>
          </cell>
          <cell r="Y13">
            <v>0</v>
          </cell>
          <cell r="AF13">
            <v>149647</v>
          </cell>
          <cell r="AM13">
            <v>1221</v>
          </cell>
          <cell r="BA13">
            <v>1149</v>
          </cell>
          <cell r="BH13">
            <v>0</v>
          </cell>
          <cell r="BO13">
            <v>0</v>
          </cell>
          <cell r="CC13">
            <v>0</v>
          </cell>
          <cell r="CQ13">
            <v>0</v>
          </cell>
          <cell r="CX13">
            <v>1149</v>
          </cell>
          <cell r="DE13">
            <v>0</v>
          </cell>
          <cell r="DL13">
            <v>2275</v>
          </cell>
          <cell r="DS13">
            <v>980</v>
          </cell>
        </row>
        <row r="14">
          <cell r="D14">
            <v>12031</v>
          </cell>
          <cell r="K14">
            <v>0</v>
          </cell>
          <cell r="R14">
            <v>0</v>
          </cell>
          <cell r="Y14">
            <v>0</v>
          </cell>
          <cell r="AF14">
            <v>152423</v>
          </cell>
          <cell r="AM14">
            <v>1076</v>
          </cell>
          <cell r="BA14">
            <v>40</v>
          </cell>
          <cell r="BH14">
            <v>0</v>
          </cell>
          <cell r="BO14">
            <v>0</v>
          </cell>
          <cell r="CC14">
            <v>0</v>
          </cell>
          <cell r="CQ14">
            <v>0</v>
          </cell>
          <cell r="CX14">
            <v>40</v>
          </cell>
          <cell r="DE14">
            <v>0</v>
          </cell>
          <cell r="DL14">
            <v>6750</v>
          </cell>
          <cell r="DS14">
            <v>0</v>
          </cell>
        </row>
        <row r="15">
          <cell r="D15">
            <v>12918</v>
          </cell>
          <cell r="K15">
            <v>0</v>
          </cell>
          <cell r="R15">
            <v>0</v>
          </cell>
          <cell r="Y15">
            <v>0</v>
          </cell>
          <cell r="AF15">
            <v>165169</v>
          </cell>
          <cell r="AM15">
            <v>1724</v>
          </cell>
          <cell r="BA15">
            <v>0</v>
          </cell>
          <cell r="BH15">
            <v>0</v>
          </cell>
          <cell r="BO15">
            <v>0</v>
          </cell>
          <cell r="CC15">
            <v>0</v>
          </cell>
          <cell r="CQ15">
            <v>0</v>
          </cell>
          <cell r="CX15">
            <v>0</v>
          </cell>
          <cell r="DE15">
            <v>0</v>
          </cell>
          <cell r="DL15">
            <v>1858</v>
          </cell>
          <cell r="DS15">
            <v>0</v>
          </cell>
        </row>
        <row r="16">
          <cell r="D16">
            <v>7501</v>
          </cell>
          <cell r="K16">
            <v>0</v>
          </cell>
          <cell r="R16">
            <v>0</v>
          </cell>
          <cell r="Y16">
            <v>0</v>
          </cell>
          <cell r="AF16">
            <v>113907</v>
          </cell>
          <cell r="AM16">
            <v>437</v>
          </cell>
          <cell r="BA16">
            <v>823</v>
          </cell>
          <cell r="BH16">
            <v>0</v>
          </cell>
          <cell r="BO16">
            <v>0</v>
          </cell>
          <cell r="CC16">
            <v>0</v>
          </cell>
          <cell r="CQ16">
            <v>0</v>
          </cell>
          <cell r="CX16">
            <v>823</v>
          </cell>
          <cell r="DE16">
            <v>0</v>
          </cell>
          <cell r="DL16">
            <v>1113</v>
          </cell>
          <cell r="DS16">
            <v>0</v>
          </cell>
        </row>
        <row r="17">
          <cell r="D17">
            <v>14758</v>
          </cell>
          <cell r="K17">
            <v>0</v>
          </cell>
          <cell r="R17">
            <v>0</v>
          </cell>
          <cell r="Y17">
            <v>0</v>
          </cell>
          <cell r="AF17">
            <v>156522</v>
          </cell>
          <cell r="AM17">
            <v>1189</v>
          </cell>
          <cell r="BA17">
            <v>0</v>
          </cell>
          <cell r="BH17">
            <v>0</v>
          </cell>
          <cell r="BO17">
            <v>0</v>
          </cell>
          <cell r="CC17">
            <v>0</v>
          </cell>
          <cell r="CQ17">
            <v>0</v>
          </cell>
          <cell r="CX17">
            <v>0</v>
          </cell>
          <cell r="DE17">
            <v>0</v>
          </cell>
          <cell r="DL17">
            <v>131</v>
          </cell>
          <cell r="DS17">
            <v>0</v>
          </cell>
        </row>
        <row r="18">
          <cell r="D18">
            <v>15550</v>
          </cell>
          <cell r="K18">
            <v>0</v>
          </cell>
          <cell r="R18">
            <v>0</v>
          </cell>
          <cell r="Y18">
            <v>0</v>
          </cell>
          <cell r="AF18">
            <v>170363</v>
          </cell>
          <cell r="AM18">
            <v>1042</v>
          </cell>
          <cell r="BA18">
            <v>882</v>
          </cell>
          <cell r="BH18">
            <v>190</v>
          </cell>
          <cell r="BO18">
            <v>0</v>
          </cell>
          <cell r="CC18">
            <v>0</v>
          </cell>
          <cell r="CQ18">
            <v>0</v>
          </cell>
          <cell r="CX18">
            <v>692</v>
          </cell>
          <cell r="DE18">
            <v>0</v>
          </cell>
          <cell r="DL18">
            <v>1380</v>
          </cell>
          <cell r="DS18">
            <v>0</v>
          </cell>
        </row>
        <row r="19">
          <cell r="D19">
            <v>16755</v>
          </cell>
          <cell r="K19">
            <v>0</v>
          </cell>
          <cell r="R19">
            <v>0</v>
          </cell>
          <cell r="Y19">
            <v>0</v>
          </cell>
          <cell r="AF19">
            <v>144885</v>
          </cell>
          <cell r="AM19">
            <v>1092</v>
          </cell>
          <cell r="BA19">
            <v>671</v>
          </cell>
          <cell r="BH19">
            <v>0</v>
          </cell>
          <cell r="BO19">
            <v>0</v>
          </cell>
          <cell r="CC19">
            <v>0</v>
          </cell>
          <cell r="CQ19">
            <v>0</v>
          </cell>
          <cell r="CX19">
            <v>671</v>
          </cell>
          <cell r="DE19">
            <v>0</v>
          </cell>
          <cell r="DL19">
            <v>2289</v>
          </cell>
          <cell r="DS19">
            <v>0</v>
          </cell>
        </row>
        <row r="20">
          <cell r="D20">
            <v>2197</v>
          </cell>
          <cell r="K20">
            <v>0</v>
          </cell>
          <cell r="R20">
            <v>0</v>
          </cell>
          <cell r="Y20">
            <v>0</v>
          </cell>
          <cell r="AF20">
            <v>38716</v>
          </cell>
          <cell r="AM20">
            <v>174</v>
          </cell>
          <cell r="BA20">
            <v>576</v>
          </cell>
          <cell r="BH20">
            <v>0</v>
          </cell>
          <cell r="BO20">
            <v>0</v>
          </cell>
          <cell r="CC20">
            <v>0</v>
          </cell>
          <cell r="CQ20">
            <v>0</v>
          </cell>
          <cell r="CX20">
            <v>576</v>
          </cell>
          <cell r="DE20">
            <v>0</v>
          </cell>
          <cell r="DL20">
            <v>209</v>
          </cell>
          <cell r="DS20">
            <v>0</v>
          </cell>
        </row>
        <row r="21">
          <cell r="D21">
            <v>10341</v>
          </cell>
          <cell r="K21">
            <v>0</v>
          </cell>
          <cell r="R21">
            <v>0</v>
          </cell>
          <cell r="Y21">
            <v>0</v>
          </cell>
          <cell r="AF21">
            <v>126000</v>
          </cell>
          <cell r="AM21">
            <v>899</v>
          </cell>
          <cell r="BA21">
            <v>752</v>
          </cell>
          <cell r="BH21">
            <v>0</v>
          </cell>
          <cell r="BO21">
            <v>0</v>
          </cell>
          <cell r="CC21">
            <v>0</v>
          </cell>
          <cell r="CQ21">
            <v>0</v>
          </cell>
          <cell r="CX21">
            <v>752</v>
          </cell>
          <cell r="DE21">
            <v>0</v>
          </cell>
          <cell r="DL21">
            <v>510</v>
          </cell>
          <cell r="DS21">
            <v>0</v>
          </cell>
        </row>
        <row r="22">
          <cell r="D22">
            <v>17133</v>
          </cell>
          <cell r="K22">
            <v>0</v>
          </cell>
          <cell r="R22">
            <v>0</v>
          </cell>
          <cell r="Y22">
            <v>0</v>
          </cell>
          <cell r="AF22">
            <v>127204</v>
          </cell>
          <cell r="AM22">
            <v>232</v>
          </cell>
          <cell r="BA22">
            <v>1074</v>
          </cell>
          <cell r="BH22">
            <v>0</v>
          </cell>
          <cell r="BO22">
            <v>0</v>
          </cell>
          <cell r="CC22">
            <v>0</v>
          </cell>
          <cell r="CQ22">
            <v>0</v>
          </cell>
          <cell r="CX22">
            <v>1074</v>
          </cell>
          <cell r="DE22">
            <v>0</v>
          </cell>
          <cell r="DL22">
            <v>2350</v>
          </cell>
          <cell r="DS22">
            <v>177</v>
          </cell>
          <cell r="FC22">
            <v>4555</v>
          </cell>
          <cell r="FK22">
            <v>0</v>
          </cell>
          <cell r="FS22">
            <v>63155</v>
          </cell>
          <cell r="GA22">
            <v>525</v>
          </cell>
          <cell r="GI22">
            <v>2966</v>
          </cell>
        </row>
        <row r="23">
          <cell r="D23">
            <v>18293</v>
          </cell>
          <cell r="K23">
            <v>0</v>
          </cell>
          <cell r="R23">
            <v>0</v>
          </cell>
          <cell r="Y23">
            <v>0</v>
          </cell>
          <cell r="AF23">
            <v>231003</v>
          </cell>
          <cell r="AM23">
            <v>1831</v>
          </cell>
          <cell r="BA23">
            <v>1574</v>
          </cell>
          <cell r="BH23">
            <v>0</v>
          </cell>
          <cell r="BO23">
            <v>0</v>
          </cell>
          <cell r="CC23">
            <v>0</v>
          </cell>
          <cell r="CQ23">
            <v>0</v>
          </cell>
          <cell r="CX23">
            <v>1574</v>
          </cell>
          <cell r="DE23">
            <v>0</v>
          </cell>
          <cell r="DL23">
            <v>4377</v>
          </cell>
          <cell r="DS23">
            <v>338</v>
          </cell>
          <cell r="FC23">
            <v>5045</v>
          </cell>
          <cell r="FK23">
            <v>0</v>
          </cell>
          <cell r="FS23">
            <v>74114</v>
          </cell>
          <cell r="GA23">
            <v>457</v>
          </cell>
          <cell r="GI23">
            <v>925</v>
          </cell>
        </row>
        <row r="24">
          <cell r="D24">
            <v>18106</v>
          </cell>
          <cell r="K24">
            <v>0</v>
          </cell>
          <cell r="R24">
            <v>0</v>
          </cell>
          <cell r="Y24">
            <v>0</v>
          </cell>
          <cell r="AF24">
            <v>196434</v>
          </cell>
          <cell r="AM24">
            <v>766</v>
          </cell>
          <cell r="BA24">
            <v>1204</v>
          </cell>
          <cell r="BH24">
            <v>0</v>
          </cell>
          <cell r="BO24">
            <v>0</v>
          </cell>
          <cell r="CC24">
            <v>0</v>
          </cell>
          <cell r="CQ24">
            <v>0</v>
          </cell>
          <cell r="CX24">
            <v>1204</v>
          </cell>
          <cell r="DE24">
            <v>0</v>
          </cell>
          <cell r="DL24">
            <v>1635</v>
          </cell>
          <cell r="DS24">
            <v>0</v>
          </cell>
          <cell r="FC24">
            <v>6519</v>
          </cell>
          <cell r="FK24">
            <v>0</v>
          </cell>
          <cell r="FS24">
            <v>68206</v>
          </cell>
          <cell r="GA24">
            <v>381</v>
          </cell>
          <cell r="GI24">
            <v>1595</v>
          </cell>
        </row>
        <row r="25">
          <cell r="D25">
            <v>3573</v>
          </cell>
          <cell r="K25">
            <v>0</v>
          </cell>
          <cell r="R25">
            <v>0</v>
          </cell>
          <cell r="Y25">
            <v>0</v>
          </cell>
          <cell r="AF25">
            <v>92382</v>
          </cell>
          <cell r="AM25">
            <v>460</v>
          </cell>
          <cell r="BA25">
            <v>1319</v>
          </cell>
          <cell r="BH25">
            <v>0</v>
          </cell>
          <cell r="BO25">
            <v>0</v>
          </cell>
          <cell r="CC25">
            <v>0</v>
          </cell>
          <cell r="CQ25">
            <v>0</v>
          </cell>
          <cell r="CX25">
            <v>1319</v>
          </cell>
          <cell r="DE25">
            <v>0</v>
          </cell>
          <cell r="DL25">
            <v>2754</v>
          </cell>
          <cell r="DS25">
            <v>435</v>
          </cell>
          <cell r="FC25">
            <v>4228</v>
          </cell>
          <cell r="FK25">
            <v>0</v>
          </cell>
          <cell r="FS25">
            <v>60246</v>
          </cell>
          <cell r="GA25">
            <v>150</v>
          </cell>
          <cell r="GI25">
            <v>3829</v>
          </cell>
        </row>
        <row r="26">
          <cell r="D26">
            <v>16776</v>
          </cell>
          <cell r="K26">
            <v>0</v>
          </cell>
          <cell r="R26">
            <v>0</v>
          </cell>
          <cell r="Y26">
            <v>0</v>
          </cell>
          <cell r="AF26">
            <v>150203</v>
          </cell>
          <cell r="AM26">
            <v>1315</v>
          </cell>
          <cell r="BA26">
            <v>125</v>
          </cell>
          <cell r="BH26">
            <v>0</v>
          </cell>
          <cell r="BO26">
            <v>0</v>
          </cell>
          <cell r="CC26">
            <v>0</v>
          </cell>
          <cell r="CQ26">
            <v>0</v>
          </cell>
          <cell r="CX26">
            <v>125</v>
          </cell>
          <cell r="DE26">
            <v>0</v>
          </cell>
          <cell r="DL26">
            <v>4242</v>
          </cell>
          <cell r="DS26">
            <v>0</v>
          </cell>
          <cell r="FC26">
            <v>6194</v>
          </cell>
          <cell r="FK26">
            <v>0</v>
          </cell>
          <cell r="FS26">
            <v>59258</v>
          </cell>
          <cell r="GA26">
            <v>155</v>
          </cell>
          <cell r="GI26">
            <v>1947</v>
          </cell>
        </row>
        <row r="27">
          <cell r="D27">
            <v>12028</v>
          </cell>
          <cell r="K27">
            <v>0</v>
          </cell>
          <cell r="R27">
            <v>0</v>
          </cell>
          <cell r="Y27">
            <v>0</v>
          </cell>
          <cell r="AF27">
            <v>359333</v>
          </cell>
          <cell r="AM27">
            <v>1098</v>
          </cell>
          <cell r="BA27">
            <v>19935</v>
          </cell>
          <cell r="BH27">
            <v>1490</v>
          </cell>
          <cell r="BO27">
            <v>0</v>
          </cell>
          <cell r="CC27">
            <v>0</v>
          </cell>
          <cell r="CQ27">
            <v>0</v>
          </cell>
          <cell r="CX27">
            <v>18445</v>
          </cell>
          <cell r="DE27">
            <v>0</v>
          </cell>
          <cell r="DL27">
            <v>3629</v>
          </cell>
          <cell r="DS27">
            <v>0</v>
          </cell>
          <cell r="FC27">
            <v>5190</v>
          </cell>
          <cell r="FK27">
            <v>0</v>
          </cell>
          <cell r="FS27">
            <v>55909</v>
          </cell>
          <cell r="GA27">
            <v>213</v>
          </cell>
          <cell r="GI27">
            <v>50</v>
          </cell>
        </row>
        <row r="28">
          <cell r="D28">
            <v>23493</v>
          </cell>
          <cell r="K28">
            <v>0</v>
          </cell>
          <cell r="R28">
            <v>0</v>
          </cell>
          <cell r="Y28">
            <v>0</v>
          </cell>
          <cell r="AF28">
            <v>360148</v>
          </cell>
          <cell r="AM28">
            <v>2589</v>
          </cell>
          <cell r="BA28">
            <v>5000</v>
          </cell>
          <cell r="BH28">
            <v>5000</v>
          </cell>
          <cell r="BO28">
            <v>0</v>
          </cell>
          <cell r="CC28">
            <v>0</v>
          </cell>
          <cell r="CQ28">
            <v>0</v>
          </cell>
          <cell r="CX28">
            <v>0</v>
          </cell>
          <cell r="DE28">
            <v>0</v>
          </cell>
          <cell r="DL28">
            <v>24937</v>
          </cell>
          <cell r="DS28">
            <v>16299</v>
          </cell>
          <cell r="FC28">
            <v>6749</v>
          </cell>
          <cell r="FK28">
            <v>0</v>
          </cell>
          <cell r="FS28">
            <v>67996</v>
          </cell>
          <cell r="GA28">
            <v>339</v>
          </cell>
          <cell r="GI28">
            <v>2037</v>
          </cell>
        </row>
        <row r="29">
          <cell r="D29">
            <v>18458</v>
          </cell>
          <cell r="K29">
            <v>0</v>
          </cell>
          <cell r="R29">
            <v>0</v>
          </cell>
          <cell r="Y29">
            <v>0</v>
          </cell>
          <cell r="AF29">
            <v>286832</v>
          </cell>
          <cell r="AM29">
            <v>3167</v>
          </cell>
          <cell r="BA29">
            <v>754</v>
          </cell>
          <cell r="BH29">
            <v>179</v>
          </cell>
          <cell r="BO29">
            <v>0</v>
          </cell>
          <cell r="CC29">
            <v>0</v>
          </cell>
          <cell r="CQ29">
            <v>0</v>
          </cell>
          <cell r="CX29">
            <v>575</v>
          </cell>
          <cell r="DE29">
            <v>0</v>
          </cell>
          <cell r="DL29">
            <v>5850</v>
          </cell>
          <cell r="DS29">
            <v>598</v>
          </cell>
          <cell r="FC29">
            <v>4027</v>
          </cell>
          <cell r="FK29">
            <v>0</v>
          </cell>
          <cell r="FS29">
            <v>52648</v>
          </cell>
          <cell r="GA29">
            <v>418</v>
          </cell>
          <cell r="GI29">
            <v>674</v>
          </cell>
        </row>
        <row r="30">
          <cell r="D30">
            <v>99243</v>
          </cell>
          <cell r="K30">
            <v>0</v>
          </cell>
          <cell r="R30">
            <v>500</v>
          </cell>
          <cell r="Y30">
            <v>2000</v>
          </cell>
          <cell r="AF30">
            <v>310102</v>
          </cell>
          <cell r="AM30">
            <v>1971</v>
          </cell>
          <cell r="BA30">
            <v>6701</v>
          </cell>
          <cell r="BH30">
            <v>4477</v>
          </cell>
          <cell r="BO30">
            <v>0</v>
          </cell>
          <cell r="CC30">
            <v>0</v>
          </cell>
          <cell r="CQ30">
            <v>0</v>
          </cell>
          <cell r="CX30">
            <v>2224</v>
          </cell>
          <cell r="DE30">
            <v>0</v>
          </cell>
          <cell r="DL30">
            <v>8420</v>
          </cell>
          <cell r="DS30">
            <v>967</v>
          </cell>
          <cell r="FC30">
            <v>3822</v>
          </cell>
          <cell r="FK30">
            <v>0</v>
          </cell>
          <cell r="FS30">
            <v>50030</v>
          </cell>
          <cell r="GA30">
            <v>446</v>
          </cell>
          <cell r="GI30">
            <v>634</v>
          </cell>
        </row>
        <row r="31">
          <cell r="D31">
            <v>36445</v>
          </cell>
          <cell r="K31">
            <v>0</v>
          </cell>
          <cell r="R31">
            <v>0</v>
          </cell>
          <cell r="Y31">
            <v>0</v>
          </cell>
          <cell r="AF31">
            <v>262563</v>
          </cell>
          <cell r="AM31">
            <v>2828</v>
          </cell>
          <cell r="BA31">
            <v>9199</v>
          </cell>
          <cell r="BH31">
            <v>6139</v>
          </cell>
          <cell r="BO31">
            <v>0</v>
          </cell>
          <cell r="CC31">
            <v>0</v>
          </cell>
          <cell r="CQ31">
            <v>0</v>
          </cell>
          <cell r="CX31">
            <v>3060</v>
          </cell>
          <cell r="DE31">
            <v>0</v>
          </cell>
          <cell r="DL31">
            <v>44300</v>
          </cell>
          <cell r="DS31">
            <v>24281</v>
          </cell>
          <cell r="FC31">
            <v>6742</v>
          </cell>
          <cell r="FK31">
            <v>0</v>
          </cell>
          <cell r="FS31">
            <v>68776</v>
          </cell>
          <cell r="GA31">
            <v>752</v>
          </cell>
          <cell r="GI31">
            <v>1969</v>
          </cell>
        </row>
        <row r="32">
          <cell r="D32">
            <v>48582</v>
          </cell>
          <cell r="K32">
            <v>0</v>
          </cell>
          <cell r="R32">
            <v>0</v>
          </cell>
          <cell r="Y32">
            <v>0</v>
          </cell>
          <cell r="AF32">
            <v>300340</v>
          </cell>
          <cell r="AM32">
            <v>1154</v>
          </cell>
          <cell r="BA32">
            <v>8726</v>
          </cell>
          <cell r="BH32">
            <v>4204</v>
          </cell>
          <cell r="BO32">
            <v>0</v>
          </cell>
          <cell r="CC32">
            <v>0</v>
          </cell>
          <cell r="CQ32">
            <v>0</v>
          </cell>
          <cell r="CX32">
            <v>4522</v>
          </cell>
          <cell r="DE32">
            <v>0</v>
          </cell>
          <cell r="DL32">
            <v>14044</v>
          </cell>
          <cell r="DS32">
            <v>9328</v>
          </cell>
          <cell r="FC32">
            <v>8413</v>
          </cell>
          <cell r="FK32">
            <v>0</v>
          </cell>
          <cell r="FS32">
            <v>84539</v>
          </cell>
          <cell r="GA32">
            <v>225</v>
          </cell>
          <cell r="GI32">
            <v>97</v>
          </cell>
        </row>
        <row r="33">
          <cell r="D33">
            <v>2412</v>
          </cell>
          <cell r="K33">
            <v>0</v>
          </cell>
          <cell r="R33">
            <v>0</v>
          </cell>
          <cell r="Y33">
            <v>0</v>
          </cell>
          <cell r="AF33">
            <v>105374</v>
          </cell>
          <cell r="AM33">
            <v>467</v>
          </cell>
          <cell r="BA33">
            <v>1028</v>
          </cell>
          <cell r="BH33">
            <v>400</v>
          </cell>
          <cell r="BO33">
            <v>0</v>
          </cell>
          <cell r="CC33">
            <v>0</v>
          </cell>
          <cell r="CQ33">
            <v>0</v>
          </cell>
          <cell r="CX33">
            <v>628</v>
          </cell>
          <cell r="DE33">
            <v>0</v>
          </cell>
          <cell r="DL33">
            <v>6687</v>
          </cell>
          <cell r="DS33">
            <v>989</v>
          </cell>
          <cell r="FC33">
            <v>1253</v>
          </cell>
          <cell r="FK33">
            <v>0</v>
          </cell>
          <cell r="FS33">
            <v>46660</v>
          </cell>
          <cell r="GA33">
            <v>537</v>
          </cell>
          <cell r="GI33">
            <v>63</v>
          </cell>
        </row>
        <row r="34">
          <cell r="D34">
            <v>19611</v>
          </cell>
          <cell r="K34">
            <v>0</v>
          </cell>
          <cell r="R34">
            <v>0</v>
          </cell>
          <cell r="Y34">
            <v>0</v>
          </cell>
          <cell r="AF34">
            <v>312376</v>
          </cell>
          <cell r="AM34">
            <v>2668</v>
          </cell>
          <cell r="BA34">
            <v>3903</v>
          </cell>
          <cell r="BH34">
            <v>661</v>
          </cell>
          <cell r="BO34">
            <v>0</v>
          </cell>
          <cell r="CC34">
            <v>0</v>
          </cell>
          <cell r="CQ34">
            <v>0</v>
          </cell>
          <cell r="CX34">
            <v>3242</v>
          </cell>
          <cell r="DE34">
            <v>0</v>
          </cell>
          <cell r="DL34">
            <v>1659</v>
          </cell>
          <cell r="DS34">
            <v>0</v>
          </cell>
          <cell r="FC34">
            <v>6899</v>
          </cell>
          <cell r="FK34">
            <v>0</v>
          </cell>
          <cell r="FS34">
            <v>67406</v>
          </cell>
          <cell r="GA34">
            <v>280</v>
          </cell>
          <cell r="GI34">
            <v>656</v>
          </cell>
        </row>
        <row r="35">
          <cell r="D35">
            <v>15859</v>
          </cell>
          <cell r="K35">
            <v>0</v>
          </cell>
          <cell r="R35">
            <v>0</v>
          </cell>
          <cell r="Y35">
            <v>0</v>
          </cell>
          <cell r="AF35">
            <v>255986</v>
          </cell>
          <cell r="AM35">
            <v>2028</v>
          </cell>
          <cell r="BA35">
            <v>1172</v>
          </cell>
          <cell r="BH35">
            <v>0</v>
          </cell>
          <cell r="BO35">
            <v>0</v>
          </cell>
          <cell r="CC35">
            <v>0</v>
          </cell>
          <cell r="CQ35">
            <v>0</v>
          </cell>
          <cell r="CX35">
            <v>1172</v>
          </cell>
          <cell r="DE35">
            <v>0</v>
          </cell>
          <cell r="DL35">
            <v>5131</v>
          </cell>
          <cell r="DS35">
            <v>0</v>
          </cell>
        </row>
        <row r="36">
          <cell r="D36">
            <v>67977</v>
          </cell>
          <cell r="K36">
            <v>0</v>
          </cell>
          <cell r="R36">
            <v>0</v>
          </cell>
          <cell r="Y36">
            <v>0</v>
          </cell>
          <cell r="AF36">
            <v>423751</v>
          </cell>
          <cell r="AM36">
            <v>1321</v>
          </cell>
          <cell r="BA36">
            <v>13636</v>
          </cell>
          <cell r="BH36">
            <v>10000</v>
          </cell>
          <cell r="BO36">
            <v>0</v>
          </cell>
          <cell r="CC36">
            <v>0</v>
          </cell>
          <cell r="CQ36">
            <v>0</v>
          </cell>
          <cell r="CX36">
            <v>3636</v>
          </cell>
          <cell r="DE36">
            <v>0</v>
          </cell>
          <cell r="DL36">
            <v>25718</v>
          </cell>
          <cell r="DS36">
            <v>10573</v>
          </cell>
        </row>
        <row r="37">
          <cell r="D37">
            <v>14305</v>
          </cell>
          <cell r="K37">
            <v>0</v>
          </cell>
          <cell r="R37">
            <v>0</v>
          </cell>
          <cell r="Y37">
            <v>0</v>
          </cell>
          <cell r="AF37">
            <v>237207</v>
          </cell>
          <cell r="AM37">
            <v>1593</v>
          </cell>
          <cell r="BA37">
            <v>1282</v>
          </cell>
          <cell r="BH37">
            <v>1282</v>
          </cell>
          <cell r="BO37">
            <v>0</v>
          </cell>
          <cell r="CC37">
            <v>0</v>
          </cell>
          <cell r="CQ37">
            <v>0</v>
          </cell>
          <cell r="CX37">
            <v>0</v>
          </cell>
          <cell r="DE37">
            <v>0</v>
          </cell>
          <cell r="DL37">
            <v>2988</v>
          </cell>
          <cell r="DS37">
            <v>2111</v>
          </cell>
        </row>
        <row r="38">
          <cell r="D38">
            <v>26495</v>
          </cell>
          <cell r="K38">
            <v>0</v>
          </cell>
          <cell r="R38">
            <v>0</v>
          </cell>
          <cell r="Y38">
            <v>0</v>
          </cell>
          <cell r="AF38">
            <v>230048</v>
          </cell>
          <cell r="AM38">
            <v>4014</v>
          </cell>
          <cell r="BA38">
            <v>0</v>
          </cell>
          <cell r="BH38">
            <v>0</v>
          </cell>
          <cell r="BO38">
            <v>0</v>
          </cell>
          <cell r="CC38">
            <v>0</v>
          </cell>
          <cell r="CQ38">
            <v>0</v>
          </cell>
          <cell r="CX38">
            <v>0</v>
          </cell>
          <cell r="DE38">
            <v>0</v>
          </cell>
          <cell r="DL38">
            <v>2358</v>
          </cell>
          <cell r="DS38">
            <v>0</v>
          </cell>
        </row>
        <row r="39">
          <cell r="D39">
            <v>8841</v>
          </cell>
          <cell r="K39">
            <v>0</v>
          </cell>
          <cell r="R39">
            <v>0</v>
          </cell>
          <cell r="Y39">
            <v>0</v>
          </cell>
          <cell r="AF39">
            <v>107553</v>
          </cell>
          <cell r="AM39">
            <v>1305</v>
          </cell>
          <cell r="BA39">
            <v>562</v>
          </cell>
          <cell r="BH39">
            <v>562</v>
          </cell>
          <cell r="BO39">
            <v>0</v>
          </cell>
          <cell r="CC39">
            <v>0</v>
          </cell>
          <cell r="CQ39">
            <v>0</v>
          </cell>
          <cell r="CX39">
            <v>0</v>
          </cell>
          <cell r="DE39">
            <v>0</v>
          </cell>
          <cell r="DL39">
            <v>7670</v>
          </cell>
          <cell r="DS39">
            <v>0</v>
          </cell>
          <cell r="FC39">
            <v>0</v>
          </cell>
          <cell r="FK39">
            <v>0</v>
          </cell>
          <cell r="FS39">
            <v>37619</v>
          </cell>
          <cell r="GA39">
            <v>0</v>
          </cell>
          <cell r="GI39">
            <v>5379</v>
          </cell>
        </row>
        <row r="40">
          <cell r="D40">
            <v>72200</v>
          </cell>
          <cell r="K40">
            <v>0</v>
          </cell>
          <cell r="R40">
            <v>0</v>
          </cell>
          <cell r="Y40">
            <v>0</v>
          </cell>
          <cell r="AF40">
            <v>577952</v>
          </cell>
          <cell r="AM40">
            <v>0</v>
          </cell>
          <cell r="BA40">
            <v>415</v>
          </cell>
          <cell r="BH40">
            <v>0</v>
          </cell>
          <cell r="BO40">
            <v>0</v>
          </cell>
          <cell r="CC40">
            <v>0</v>
          </cell>
          <cell r="CQ40">
            <v>0</v>
          </cell>
          <cell r="CX40">
            <v>415</v>
          </cell>
          <cell r="DE40">
            <v>0</v>
          </cell>
          <cell r="DL40">
            <v>2714</v>
          </cell>
          <cell r="DS40">
            <v>0</v>
          </cell>
          <cell r="FC40">
            <v>16406</v>
          </cell>
          <cell r="FK40">
            <v>185</v>
          </cell>
          <cell r="FS40">
            <v>240392</v>
          </cell>
          <cell r="GA40">
            <v>187681</v>
          </cell>
          <cell r="GI40">
            <v>19469</v>
          </cell>
        </row>
        <row r="41">
          <cell r="D41">
            <v>13688</v>
          </cell>
          <cell r="K41">
            <v>0</v>
          </cell>
          <cell r="R41">
            <v>0</v>
          </cell>
          <cell r="Y41">
            <v>0</v>
          </cell>
          <cell r="AF41">
            <v>160277</v>
          </cell>
          <cell r="AM41">
            <v>1400</v>
          </cell>
          <cell r="BA41">
            <v>4370</v>
          </cell>
          <cell r="BH41">
            <v>0</v>
          </cell>
          <cell r="BO41">
            <v>0</v>
          </cell>
          <cell r="CC41">
            <v>0</v>
          </cell>
          <cell r="CQ41">
            <v>0</v>
          </cell>
          <cell r="CX41">
            <v>4370</v>
          </cell>
          <cell r="DE41">
            <v>0</v>
          </cell>
          <cell r="DL41">
            <v>5688</v>
          </cell>
          <cell r="DS41">
            <v>0</v>
          </cell>
          <cell r="FC41">
            <v>51</v>
          </cell>
          <cell r="FK41">
            <v>0</v>
          </cell>
          <cell r="FS41">
            <v>3749</v>
          </cell>
          <cell r="GA41">
            <v>0</v>
          </cell>
          <cell r="GI41">
            <v>0</v>
          </cell>
        </row>
        <row r="42">
          <cell r="D42">
            <v>12425</v>
          </cell>
          <cell r="K42">
            <v>0</v>
          </cell>
          <cell r="R42">
            <v>0</v>
          </cell>
          <cell r="Y42">
            <v>0</v>
          </cell>
          <cell r="AF42">
            <v>109496</v>
          </cell>
          <cell r="AM42">
            <v>1514</v>
          </cell>
          <cell r="BA42">
            <v>1324</v>
          </cell>
          <cell r="BH42">
            <v>0</v>
          </cell>
          <cell r="BO42">
            <v>0</v>
          </cell>
          <cell r="CC42">
            <v>0</v>
          </cell>
          <cell r="CQ42">
            <v>0</v>
          </cell>
          <cell r="CX42">
            <v>1324</v>
          </cell>
          <cell r="DE42">
            <v>0</v>
          </cell>
          <cell r="DL42">
            <v>4734</v>
          </cell>
          <cell r="DS42">
            <v>9</v>
          </cell>
          <cell r="FC42">
            <v>0</v>
          </cell>
          <cell r="FK42">
            <v>0</v>
          </cell>
          <cell r="FS42">
            <v>0</v>
          </cell>
          <cell r="GA42">
            <v>0</v>
          </cell>
          <cell r="GI42">
            <v>0</v>
          </cell>
        </row>
        <row r="43">
          <cell r="D43">
            <v>29887</v>
          </cell>
          <cell r="K43">
            <v>0</v>
          </cell>
          <cell r="R43">
            <v>0</v>
          </cell>
          <cell r="Y43">
            <v>0</v>
          </cell>
          <cell r="AF43">
            <v>288524</v>
          </cell>
          <cell r="AM43">
            <v>30384</v>
          </cell>
          <cell r="BA43">
            <v>0</v>
          </cell>
          <cell r="BH43">
            <v>0</v>
          </cell>
          <cell r="BO43">
            <v>0</v>
          </cell>
          <cell r="CC43">
            <v>0</v>
          </cell>
          <cell r="CQ43">
            <v>0</v>
          </cell>
          <cell r="CX43">
            <v>0</v>
          </cell>
          <cell r="DE43">
            <v>0</v>
          </cell>
          <cell r="DL43">
            <v>24552</v>
          </cell>
          <cell r="DS43">
            <v>173</v>
          </cell>
        </row>
        <row r="44">
          <cell r="D44">
            <v>0</v>
          </cell>
          <cell r="K44">
            <v>0</v>
          </cell>
          <cell r="R44">
            <v>0</v>
          </cell>
          <cell r="Y44">
            <v>0</v>
          </cell>
          <cell r="AF44">
            <v>0</v>
          </cell>
          <cell r="AM44">
            <v>0</v>
          </cell>
          <cell r="BA44">
            <v>18842</v>
          </cell>
          <cell r="BH44">
            <v>10929</v>
          </cell>
          <cell r="BO44">
            <v>0</v>
          </cell>
          <cell r="CC44">
            <v>6100</v>
          </cell>
          <cell r="CQ44">
            <v>0</v>
          </cell>
          <cell r="CX44">
            <v>7913</v>
          </cell>
          <cell r="DE44">
            <v>0</v>
          </cell>
          <cell r="DL44">
            <v>19163</v>
          </cell>
          <cell r="DS44">
            <v>18402</v>
          </cell>
        </row>
        <row r="48">
          <cell r="FC48">
            <v>55</v>
          </cell>
          <cell r="FK48">
            <v>0</v>
          </cell>
          <cell r="FS48">
            <v>34997</v>
          </cell>
          <cell r="GA48">
            <v>1370</v>
          </cell>
          <cell r="GI48">
            <v>0</v>
          </cell>
        </row>
        <row r="54">
          <cell r="FC54">
            <v>873</v>
          </cell>
          <cell r="FK54">
            <v>0</v>
          </cell>
          <cell r="FS54">
            <v>36147</v>
          </cell>
          <cell r="GA54">
            <v>359</v>
          </cell>
          <cell r="GI54">
            <v>3330</v>
          </cell>
        </row>
      </sheetData>
      <sheetData sheetId="12">
        <row r="6">
          <cell r="E6">
            <v>143</v>
          </cell>
          <cell r="H6">
            <v>0</v>
          </cell>
          <cell r="K6">
            <v>0</v>
          </cell>
          <cell r="N6">
            <v>0</v>
          </cell>
          <cell r="Q6">
            <v>20771</v>
          </cell>
          <cell r="V6">
            <v>0</v>
          </cell>
          <cell r="Y6">
            <v>0</v>
          </cell>
          <cell r="AE6">
            <v>0</v>
          </cell>
          <cell r="AM6">
            <v>0</v>
          </cell>
          <cell r="AP6">
            <v>20771</v>
          </cell>
          <cell r="AS6">
            <v>0</v>
          </cell>
          <cell r="AV6">
            <v>0</v>
          </cell>
          <cell r="AY6">
            <v>0</v>
          </cell>
        </row>
        <row r="7">
          <cell r="E7">
            <v>69</v>
          </cell>
          <cell r="H7">
            <v>0</v>
          </cell>
          <cell r="K7">
            <v>0</v>
          </cell>
          <cell r="N7">
            <v>0</v>
          </cell>
          <cell r="Q7">
            <v>91</v>
          </cell>
          <cell r="V7">
            <v>0</v>
          </cell>
          <cell r="Y7">
            <v>0</v>
          </cell>
          <cell r="AE7">
            <v>0</v>
          </cell>
          <cell r="AM7">
            <v>0</v>
          </cell>
          <cell r="AP7">
            <v>91</v>
          </cell>
          <cell r="AS7">
            <v>0</v>
          </cell>
          <cell r="AV7">
            <v>-405</v>
          </cell>
          <cell r="AY7">
            <v>0</v>
          </cell>
        </row>
        <row r="8"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4656</v>
          </cell>
          <cell r="V8">
            <v>0</v>
          </cell>
          <cell r="Y8">
            <v>0</v>
          </cell>
          <cell r="AE8">
            <v>0</v>
          </cell>
          <cell r="AM8">
            <v>0</v>
          </cell>
          <cell r="AP8">
            <v>4656</v>
          </cell>
          <cell r="AS8">
            <v>0</v>
          </cell>
          <cell r="AV8">
            <v>391</v>
          </cell>
          <cell r="AY8">
            <v>0</v>
          </cell>
        </row>
        <row r="9"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3742</v>
          </cell>
          <cell r="V9">
            <v>15</v>
          </cell>
          <cell r="Y9">
            <v>0</v>
          </cell>
          <cell r="AE9">
            <v>0</v>
          </cell>
          <cell r="AM9">
            <v>0</v>
          </cell>
          <cell r="AP9">
            <v>3727</v>
          </cell>
          <cell r="AS9">
            <v>0</v>
          </cell>
          <cell r="AV9">
            <v>-3800</v>
          </cell>
          <cell r="AY9">
            <v>1299</v>
          </cell>
        </row>
        <row r="10">
          <cell r="E10">
            <v>8</v>
          </cell>
          <cell r="H10">
            <v>0</v>
          </cell>
          <cell r="K10">
            <v>0</v>
          </cell>
          <cell r="N10">
            <v>0</v>
          </cell>
          <cell r="Q10">
            <v>2084</v>
          </cell>
          <cell r="V10">
            <v>0</v>
          </cell>
          <cell r="Y10">
            <v>0</v>
          </cell>
          <cell r="AE10">
            <v>0</v>
          </cell>
          <cell r="AM10">
            <v>0</v>
          </cell>
          <cell r="AP10">
            <v>2084</v>
          </cell>
          <cell r="AS10">
            <v>0</v>
          </cell>
          <cell r="AV10">
            <v>516</v>
          </cell>
          <cell r="AY10">
            <v>0</v>
          </cell>
        </row>
        <row r="11"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V11">
            <v>0</v>
          </cell>
          <cell r="Y11">
            <v>0</v>
          </cell>
          <cell r="AE11">
            <v>0</v>
          </cell>
          <cell r="AM11">
            <v>0</v>
          </cell>
          <cell r="AP11">
            <v>0</v>
          </cell>
          <cell r="AS11">
            <v>0</v>
          </cell>
          <cell r="AV11">
            <v>261</v>
          </cell>
          <cell r="AY11">
            <v>0</v>
          </cell>
        </row>
        <row r="12">
          <cell r="E12">
            <v>1441</v>
          </cell>
          <cell r="H12">
            <v>0</v>
          </cell>
          <cell r="K12">
            <v>22</v>
          </cell>
          <cell r="N12">
            <v>185</v>
          </cell>
          <cell r="Q12">
            <v>7431</v>
          </cell>
          <cell r="V12">
            <v>0</v>
          </cell>
          <cell r="Y12">
            <v>0</v>
          </cell>
          <cell r="AE12">
            <v>0</v>
          </cell>
          <cell r="AM12">
            <v>0</v>
          </cell>
          <cell r="AP12">
            <v>7431</v>
          </cell>
          <cell r="AS12">
            <v>0</v>
          </cell>
          <cell r="AV12">
            <v>461</v>
          </cell>
          <cell r="AY12">
            <v>0</v>
          </cell>
        </row>
        <row r="13">
          <cell r="E13">
            <v>950</v>
          </cell>
          <cell r="H13">
            <v>0</v>
          </cell>
          <cell r="K13">
            <v>0</v>
          </cell>
          <cell r="N13">
            <v>0</v>
          </cell>
          <cell r="Q13">
            <v>1149</v>
          </cell>
          <cell r="V13">
            <v>0</v>
          </cell>
          <cell r="Y13">
            <v>0</v>
          </cell>
          <cell r="AE13">
            <v>0</v>
          </cell>
          <cell r="AM13">
            <v>0</v>
          </cell>
          <cell r="AP13">
            <v>1149</v>
          </cell>
          <cell r="AS13">
            <v>0</v>
          </cell>
          <cell r="AV13">
            <v>-283</v>
          </cell>
          <cell r="AY13">
            <v>-34</v>
          </cell>
        </row>
        <row r="14">
          <cell r="E14">
            <v>56</v>
          </cell>
          <cell r="H14">
            <v>0</v>
          </cell>
          <cell r="K14">
            <v>0</v>
          </cell>
          <cell r="N14">
            <v>0</v>
          </cell>
          <cell r="Q14">
            <v>40</v>
          </cell>
          <cell r="V14">
            <v>0</v>
          </cell>
          <cell r="Y14">
            <v>0</v>
          </cell>
          <cell r="AE14">
            <v>0</v>
          </cell>
          <cell r="AM14">
            <v>0</v>
          </cell>
          <cell r="AP14">
            <v>40</v>
          </cell>
          <cell r="AS14">
            <v>0</v>
          </cell>
          <cell r="AV14">
            <v>-83</v>
          </cell>
          <cell r="AY14">
            <v>0</v>
          </cell>
        </row>
        <row r="15"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V15">
            <v>0</v>
          </cell>
          <cell r="Y15">
            <v>0</v>
          </cell>
          <cell r="AE15">
            <v>0</v>
          </cell>
          <cell r="AM15">
            <v>0</v>
          </cell>
          <cell r="AP15">
            <v>0</v>
          </cell>
          <cell r="AS15">
            <v>0</v>
          </cell>
          <cell r="AV15">
            <v>-1359</v>
          </cell>
          <cell r="AY15">
            <v>-225</v>
          </cell>
        </row>
        <row r="16">
          <cell r="E16">
            <v>1387</v>
          </cell>
          <cell r="H16">
            <v>0</v>
          </cell>
          <cell r="K16">
            <v>0</v>
          </cell>
          <cell r="N16">
            <v>0</v>
          </cell>
          <cell r="Q16">
            <v>823</v>
          </cell>
          <cell r="V16">
            <v>0</v>
          </cell>
          <cell r="Y16">
            <v>0</v>
          </cell>
          <cell r="AE16">
            <v>0</v>
          </cell>
          <cell r="AM16">
            <v>0</v>
          </cell>
          <cell r="AP16">
            <v>823</v>
          </cell>
          <cell r="AS16">
            <v>0</v>
          </cell>
          <cell r="AV16">
            <v>-359</v>
          </cell>
          <cell r="AY16">
            <v>0</v>
          </cell>
        </row>
        <row r="17">
          <cell r="E17">
            <v>394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V17">
            <v>0</v>
          </cell>
          <cell r="Y17">
            <v>0</v>
          </cell>
          <cell r="AE17">
            <v>0</v>
          </cell>
          <cell r="AM17">
            <v>0</v>
          </cell>
          <cell r="AP17">
            <v>0</v>
          </cell>
          <cell r="AS17">
            <v>0</v>
          </cell>
          <cell r="AV17">
            <v>131</v>
          </cell>
          <cell r="AY17">
            <v>0</v>
          </cell>
        </row>
        <row r="18"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882</v>
          </cell>
          <cell r="V18">
            <v>190</v>
          </cell>
          <cell r="Y18">
            <v>0</v>
          </cell>
          <cell r="AE18">
            <v>0</v>
          </cell>
          <cell r="AM18">
            <v>0</v>
          </cell>
          <cell r="AP18">
            <v>692</v>
          </cell>
          <cell r="AS18">
            <v>0</v>
          </cell>
          <cell r="AV18">
            <v>134</v>
          </cell>
          <cell r="AY18">
            <v>0</v>
          </cell>
        </row>
        <row r="19"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546</v>
          </cell>
          <cell r="V19">
            <v>0</v>
          </cell>
          <cell r="Y19">
            <v>0</v>
          </cell>
          <cell r="AE19">
            <v>0</v>
          </cell>
          <cell r="AM19">
            <v>0</v>
          </cell>
          <cell r="AP19">
            <v>546</v>
          </cell>
          <cell r="AS19">
            <v>0</v>
          </cell>
          <cell r="AV19">
            <v>-122</v>
          </cell>
          <cell r="AY19">
            <v>0</v>
          </cell>
        </row>
        <row r="20"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576</v>
          </cell>
          <cell r="V20">
            <v>0</v>
          </cell>
          <cell r="Y20">
            <v>0</v>
          </cell>
          <cell r="AE20">
            <v>0</v>
          </cell>
          <cell r="AM20">
            <v>0</v>
          </cell>
          <cell r="AP20">
            <v>576</v>
          </cell>
          <cell r="AS20">
            <v>0</v>
          </cell>
          <cell r="AV20">
            <v>-66</v>
          </cell>
          <cell r="AY20">
            <v>0</v>
          </cell>
        </row>
        <row r="21">
          <cell r="E21">
            <v>78</v>
          </cell>
          <cell r="H21">
            <v>0</v>
          </cell>
          <cell r="K21">
            <v>0</v>
          </cell>
          <cell r="N21">
            <v>0</v>
          </cell>
          <cell r="Q21">
            <v>752</v>
          </cell>
          <cell r="V21">
            <v>0</v>
          </cell>
          <cell r="Y21">
            <v>0</v>
          </cell>
          <cell r="AE21">
            <v>0</v>
          </cell>
          <cell r="AM21">
            <v>0</v>
          </cell>
          <cell r="AP21">
            <v>752</v>
          </cell>
          <cell r="AS21">
            <v>0</v>
          </cell>
          <cell r="AV21">
            <v>-659</v>
          </cell>
          <cell r="AY21">
            <v>0</v>
          </cell>
        </row>
        <row r="22"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1074</v>
          </cell>
          <cell r="V22">
            <v>0</v>
          </cell>
          <cell r="Y22">
            <v>0</v>
          </cell>
          <cell r="AE22">
            <v>0</v>
          </cell>
          <cell r="AM22">
            <v>0</v>
          </cell>
          <cell r="AP22">
            <v>1074</v>
          </cell>
          <cell r="AS22">
            <v>0</v>
          </cell>
          <cell r="AV22">
            <v>221</v>
          </cell>
          <cell r="AY22">
            <v>37</v>
          </cell>
        </row>
        <row r="23">
          <cell r="E23">
            <v>2</v>
          </cell>
          <cell r="H23">
            <v>0</v>
          </cell>
          <cell r="K23">
            <v>0</v>
          </cell>
          <cell r="N23">
            <v>0</v>
          </cell>
          <cell r="Q23">
            <v>1574</v>
          </cell>
          <cell r="V23">
            <v>0</v>
          </cell>
          <cell r="Y23">
            <v>0</v>
          </cell>
          <cell r="AE23">
            <v>0</v>
          </cell>
          <cell r="AM23">
            <v>0</v>
          </cell>
          <cell r="AP23">
            <v>1574</v>
          </cell>
          <cell r="AS23">
            <v>0</v>
          </cell>
          <cell r="AV23">
            <v>313</v>
          </cell>
          <cell r="AY23">
            <v>95</v>
          </cell>
        </row>
        <row r="24">
          <cell r="E24">
            <v>165</v>
          </cell>
          <cell r="H24">
            <v>0</v>
          </cell>
          <cell r="K24">
            <v>0</v>
          </cell>
          <cell r="N24">
            <v>0</v>
          </cell>
          <cell r="Q24">
            <v>481</v>
          </cell>
          <cell r="V24">
            <v>0</v>
          </cell>
          <cell r="Y24">
            <v>0</v>
          </cell>
          <cell r="AE24">
            <v>0</v>
          </cell>
          <cell r="AM24">
            <v>0</v>
          </cell>
          <cell r="AP24">
            <v>481</v>
          </cell>
          <cell r="AS24">
            <v>0</v>
          </cell>
          <cell r="AV24">
            <v>706</v>
          </cell>
          <cell r="AY24">
            <v>0</v>
          </cell>
        </row>
        <row r="25">
          <cell r="E25">
            <v>65</v>
          </cell>
          <cell r="H25">
            <v>0</v>
          </cell>
          <cell r="K25">
            <v>0</v>
          </cell>
          <cell r="N25">
            <v>0</v>
          </cell>
          <cell r="Q25">
            <v>1319</v>
          </cell>
          <cell r="V25">
            <v>0</v>
          </cell>
          <cell r="Y25">
            <v>0</v>
          </cell>
          <cell r="AE25">
            <v>0</v>
          </cell>
          <cell r="AM25">
            <v>0</v>
          </cell>
          <cell r="AP25">
            <v>1319</v>
          </cell>
          <cell r="AS25">
            <v>0</v>
          </cell>
          <cell r="AV25">
            <v>-1863</v>
          </cell>
          <cell r="AY25">
            <v>0</v>
          </cell>
        </row>
        <row r="26"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125</v>
          </cell>
          <cell r="V26">
            <v>0</v>
          </cell>
          <cell r="Y26">
            <v>0</v>
          </cell>
          <cell r="AE26">
            <v>0</v>
          </cell>
          <cell r="AM26">
            <v>0</v>
          </cell>
          <cell r="AP26">
            <v>125</v>
          </cell>
          <cell r="AS26">
            <v>0</v>
          </cell>
          <cell r="AV26">
            <v>18</v>
          </cell>
          <cell r="AY26">
            <v>0</v>
          </cell>
        </row>
        <row r="27">
          <cell r="E27">
            <v>585</v>
          </cell>
          <cell r="H27">
            <v>0</v>
          </cell>
          <cell r="K27">
            <v>0</v>
          </cell>
          <cell r="N27">
            <v>0</v>
          </cell>
          <cell r="Q27">
            <v>19935</v>
          </cell>
          <cell r="V27">
            <v>1490</v>
          </cell>
          <cell r="Y27">
            <v>0</v>
          </cell>
          <cell r="AE27">
            <v>0</v>
          </cell>
          <cell r="AM27">
            <v>0</v>
          </cell>
          <cell r="AP27">
            <v>18445</v>
          </cell>
          <cell r="AS27">
            <v>0</v>
          </cell>
          <cell r="AV27">
            <v>-1148</v>
          </cell>
          <cell r="AY27">
            <v>0</v>
          </cell>
        </row>
        <row r="28">
          <cell r="E28">
            <v>604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V28">
            <v>0</v>
          </cell>
          <cell r="Y28">
            <v>0</v>
          </cell>
          <cell r="AE28">
            <v>0</v>
          </cell>
          <cell r="AM28">
            <v>0</v>
          </cell>
          <cell r="AP28">
            <v>0</v>
          </cell>
          <cell r="AS28">
            <v>0</v>
          </cell>
          <cell r="AV28">
            <v>-1157</v>
          </cell>
          <cell r="AY28">
            <v>0</v>
          </cell>
        </row>
        <row r="29"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754</v>
          </cell>
          <cell r="V29">
            <v>179</v>
          </cell>
          <cell r="Y29">
            <v>0</v>
          </cell>
          <cell r="AE29">
            <v>0</v>
          </cell>
          <cell r="AM29">
            <v>0</v>
          </cell>
          <cell r="AP29">
            <v>575</v>
          </cell>
          <cell r="AS29">
            <v>0</v>
          </cell>
          <cell r="AV29">
            <v>-5413</v>
          </cell>
          <cell r="AY29">
            <v>-1</v>
          </cell>
        </row>
        <row r="30"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1784</v>
          </cell>
          <cell r="V30">
            <v>0</v>
          </cell>
          <cell r="Y30">
            <v>0</v>
          </cell>
          <cell r="AE30">
            <v>0</v>
          </cell>
          <cell r="AM30">
            <v>0</v>
          </cell>
          <cell r="AP30">
            <v>1784</v>
          </cell>
          <cell r="AS30">
            <v>0</v>
          </cell>
          <cell r="AV30">
            <v>-4354</v>
          </cell>
          <cell r="AY30">
            <v>0</v>
          </cell>
        </row>
        <row r="31">
          <cell r="E31">
            <v>7</v>
          </cell>
          <cell r="H31">
            <v>0</v>
          </cell>
          <cell r="K31">
            <v>0</v>
          </cell>
          <cell r="N31">
            <v>0</v>
          </cell>
          <cell r="Q31">
            <v>2151</v>
          </cell>
          <cell r="V31">
            <v>741</v>
          </cell>
          <cell r="Y31">
            <v>0</v>
          </cell>
          <cell r="AE31">
            <v>0</v>
          </cell>
          <cell r="AM31">
            <v>0</v>
          </cell>
          <cell r="AP31">
            <v>1410</v>
          </cell>
          <cell r="AS31">
            <v>0</v>
          </cell>
          <cell r="AV31">
            <v>-6966</v>
          </cell>
          <cell r="AY31">
            <v>0</v>
          </cell>
        </row>
        <row r="32"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293</v>
          </cell>
          <cell r="V32">
            <v>0</v>
          </cell>
          <cell r="Y32">
            <v>0</v>
          </cell>
          <cell r="AE32">
            <v>0</v>
          </cell>
          <cell r="AM32">
            <v>0</v>
          </cell>
          <cell r="AP32">
            <v>293</v>
          </cell>
          <cell r="AS32">
            <v>0</v>
          </cell>
          <cell r="AV32">
            <v>-1541</v>
          </cell>
          <cell r="AY32">
            <v>554</v>
          </cell>
        </row>
        <row r="33">
          <cell r="E33">
            <v>631</v>
          </cell>
          <cell r="H33">
            <v>0</v>
          </cell>
          <cell r="K33">
            <v>0</v>
          </cell>
          <cell r="N33">
            <v>0</v>
          </cell>
          <cell r="Q33">
            <v>428</v>
          </cell>
          <cell r="V33">
            <v>0</v>
          </cell>
          <cell r="Y33">
            <v>0</v>
          </cell>
          <cell r="AE33">
            <v>0</v>
          </cell>
          <cell r="AM33">
            <v>0</v>
          </cell>
          <cell r="AP33">
            <v>428</v>
          </cell>
          <cell r="AS33">
            <v>0</v>
          </cell>
          <cell r="AV33">
            <v>-815</v>
          </cell>
          <cell r="AY33">
            <v>0</v>
          </cell>
        </row>
        <row r="34"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V34">
            <v>0</v>
          </cell>
          <cell r="Y34">
            <v>0</v>
          </cell>
          <cell r="AE34">
            <v>0</v>
          </cell>
          <cell r="AM34">
            <v>0</v>
          </cell>
          <cell r="AP34">
            <v>0</v>
          </cell>
          <cell r="AS34">
            <v>0</v>
          </cell>
          <cell r="AV34">
            <v>-1462</v>
          </cell>
          <cell r="AY34">
            <v>0</v>
          </cell>
        </row>
        <row r="35"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V35">
            <v>0</v>
          </cell>
          <cell r="Y35">
            <v>0</v>
          </cell>
          <cell r="AE35">
            <v>0</v>
          </cell>
          <cell r="AM35">
            <v>0</v>
          </cell>
          <cell r="AP35">
            <v>0</v>
          </cell>
          <cell r="AS35">
            <v>0</v>
          </cell>
          <cell r="AV35">
            <v>-307</v>
          </cell>
          <cell r="AY35">
            <v>0</v>
          </cell>
        </row>
        <row r="36">
          <cell r="E36">
            <v>1291</v>
          </cell>
          <cell r="H36">
            <v>0</v>
          </cell>
          <cell r="K36">
            <v>0</v>
          </cell>
          <cell r="N36">
            <v>0</v>
          </cell>
          <cell r="Q36">
            <v>3409</v>
          </cell>
          <cell r="V36">
            <v>0</v>
          </cell>
          <cell r="Y36">
            <v>0</v>
          </cell>
          <cell r="AE36">
            <v>0</v>
          </cell>
          <cell r="AM36">
            <v>0</v>
          </cell>
          <cell r="AP36">
            <v>3409</v>
          </cell>
          <cell r="AS36">
            <v>0</v>
          </cell>
          <cell r="AV36">
            <v>64</v>
          </cell>
          <cell r="AY36">
            <v>-2000</v>
          </cell>
        </row>
        <row r="37"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V37">
            <v>0</v>
          </cell>
          <cell r="Y37">
            <v>0</v>
          </cell>
          <cell r="AE37">
            <v>0</v>
          </cell>
          <cell r="AM37">
            <v>0</v>
          </cell>
          <cell r="AP37">
            <v>0</v>
          </cell>
          <cell r="AS37">
            <v>0</v>
          </cell>
          <cell r="AV37">
            <v>-2744</v>
          </cell>
          <cell r="AY37">
            <v>0</v>
          </cell>
        </row>
        <row r="38">
          <cell r="E38">
            <v>959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V38">
            <v>0</v>
          </cell>
          <cell r="Y38">
            <v>0</v>
          </cell>
          <cell r="AE38">
            <v>0</v>
          </cell>
          <cell r="AM38">
            <v>0</v>
          </cell>
          <cell r="AP38">
            <v>0</v>
          </cell>
          <cell r="AS38">
            <v>0</v>
          </cell>
          <cell r="AV38">
            <v>-5113</v>
          </cell>
          <cell r="AY38">
            <v>0</v>
          </cell>
        </row>
        <row r="39">
          <cell r="E39">
            <v>567</v>
          </cell>
          <cell r="H39">
            <v>0</v>
          </cell>
          <cell r="K39">
            <v>0</v>
          </cell>
          <cell r="N39">
            <v>0</v>
          </cell>
          <cell r="Q39">
            <v>62</v>
          </cell>
          <cell r="V39">
            <v>562</v>
          </cell>
          <cell r="Y39">
            <v>0</v>
          </cell>
          <cell r="AE39">
            <v>0</v>
          </cell>
          <cell r="AM39">
            <v>0</v>
          </cell>
          <cell r="AP39">
            <v>-500</v>
          </cell>
          <cell r="AS39">
            <v>0</v>
          </cell>
          <cell r="AV39">
            <v>14</v>
          </cell>
          <cell r="AY39">
            <v>0</v>
          </cell>
        </row>
        <row r="40"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415</v>
          </cell>
          <cell r="V40">
            <v>0</v>
          </cell>
          <cell r="Y40">
            <v>0</v>
          </cell>
          <cell r="AE40">
            <v>0</v>
          </cell>
          <cell r="AM40">
            <v>0</v>
          </cell>
          <cell r="AP40">
            <v>415</v>
          </cell>
          <cell r="AS40">
            <v>0</v>
          </cell>
          <cell r="AV40">
            <v>-65</v>
          </cell>
          <cell r="AY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V41">
            <v>0</v>
          </cell>
          <cell r="Y41">
            <v>0</v>
          </cell>
          <cell r="AE41">
            <v>0</v>
          </cell>
          <cell r="AM41">
            <v>0</v>
          </cell>
          <cell r="AP41">
            <v>0</v>
          </cell>
          <cell r="AS41">
            <v>0</v>
          </cell>
          <cell r="AV41">
            <v>282</v>
          </cell>
          <cell r="AY41">
            <v>0</v>
          </cell>
        </row>
        <row r="42">
          <cell r="E42">
            <v>3249</v>
          </cell>
          <cell r="H42">
            <v>0</v>
          </cell>
          <cell r="K42">
            <v>0</v>
          </cell>
          <cell r="N42">
            <v>0</v>
          </cell>
          <cell r="Q42">
            <v>1004</v>
          </cell>
          <cell r="V42">
            <v>0</v>
          </cell>
          <cell r="Y42">
            <v>0</v>
          </cell>
          <cell r="AE42">
            <v>0</v>
          </cell>
          <cell r="AM42">
            <v>0</v>
          </cell>
          <cell r="AP42">
            <v>1004</v>
          </cell>
          <cell r="AS42">
            <v>0</v>
          </cell>
          <cell r="AV42">
            <v>848</v>
          </cell>
          <cell r="AY42">
            <v>0</v>
          </cell>
        </row>
        <row r="43">
          <cell r="E43">
            <v>26786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V43">
            <v>0</v>
          </cell>
          <cell r="Y43">
            <v>0</v>
          </cell>
          <cell r="AE43">
            <v>0</v>
          </cell>
          <cell r="AM43">
            <v>0</v>
          </cell>
          <cell r="AP43">
            <v>0</v>
          </cell>
          <cell r="AS43">
            <v>0</v>
          </cell>
          <cell r="AV43">
            <v>0</v>
          </cell>
          <cell r="AY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4500</v>
          </cell>
          <cell r="V44">
            <v>0</v>
          </cell>
          <cell r="Y44">
            <v>0</v>
          </cell>
          <cell r="AE44">
            <v>0</v>
          </cell>
          <cell r="AM44">
            <v>0</v>
          </cell>
          <cell r="AP44">
            <v>4500</v>
          </cell>
          <cell r="AS44">
            <v>0</v>
          </cell>
          <cell r="AV44">
            <v>0</v>
          </cell>
          <cell r="AY44">
            <v>-761</v>
          </cell>
        </row>
      </sheetData>
      <sheetData sheetId="13">
        <row r="6">
          <cell r="F6">
            <v>0</v>
          </cell>
          <cell r="I6">
            <v>0</v>
          </cell>
          <cell r="L6">
            <v>0</v>
          </cell>
          <cell r="O6">
            <v>0</v>
          </cell>
        </row>
        <row r="22">
          <cell r="F22">
            <v>11</v>
          </cell>
          <cell r="I22">
            <v>0</v>
          </cell>
          <cell r="L22">
            <v>525</v>
          </cell>
          <cell r="O22">
            <v>2966</v>
          </cell>
        </row>
        <row r="23">
          <cell r="F23">
            <v>2</v>
          </cell>
          <cell r="I23">
            <v>0</v>
          </cell>
          <cell r="L23">
            <v>457</v>
          </cell>
          <cell r="O23">
            <v>925</v>
          </cell>
        </row>
        <row r="24">
          <cell r="F24">
            <v>0</v>
          </cell>
          <cell r="I24">
            <v>0</v>
          </cell>
          <cell r="L24">
            <v>381</v>
          </cell>
          <cell r="O24">
            <v>1595</v>
          </cell>
        </row>
        <row r="25">
          <cell r="F25">
            <v>1</v>
          </cell>
          <cell r="I25">
            <v>0</v>
          </cell>
          <cell r="L25">
            <v>150</v>
          </cell>
          <cell r="O25">
            <v>3829</v>
          </cell>
        </row>
        <row r="26">
          <cell r="F26">
            <v>7</v>
          </cell>
          <cell r="I26">
            <v>0</v>
          </cell>
          <cell r="L26">
            <v>155</v>
          </cell>
          <cell r="O26">
            <v>1947</v>
          </cell>
        </row>
        <row r="27">
          <cell r="F27">
            <v>1</v>
          </cell>
          <cell r="I27">
            <v>0</v>
          </cell>
          <cell r="L27">
            <v>213</v>
          </cell>
          <cell r="O27">
            <v>50</v>
          </cell>
        </row>
        <row r="28">
          <cell r="F28">
            <v>0</v>
          </cell>
          <cell r="I28">
            <v>0</v>
          </cell>
          <cell r="L28">
            <v>339</v>
          </cell>
          <cell r="O28">
            <v>2037</v>
          </cell>
        </row>
        <row r="29">
          <cell r="F29">
            <v>2</v>
          </cell>
          <cell r="I29">
            <v>0</v>
          </cell>
          <cell r="L29">
            <v>418</v>
          </cell>
          <cell r="O29">
            <v>674</v>
          </cell>
        </row>
        <row r="30">
          <cell r="F30">
            <v>0</v>
          </cell>
          <cell r="I30">
            <v>0</v>
          </cell>
          <cell r="L30">
            <v>446</v>
          </cell>
          <cell r="O30">
            <v>634</v>
          </cell>
        </row>
        <row r="31">
          <cell r="F31">
            <v>6</v>
          </cell>
          <cell r="I31">
            <v>0</v>
          </cell>
          <cell r="L31">
            <v>752</v>
          </cell>
          <cell r="O31">
            <v>1969</v>
          </cell>
        </row>
        <row r="32">
          <cell r="F32">
            <v>13</v>
          </cell>
          <cell r="I32">
            <v>0</v>
          </cell>
          <cell r="L32">
            <v>225</v>
          </cell>
          <cell r="O32">
            <v>97</v>
          </cell>
        </row>
        <row r="33">
          <cell r="F33">
            <v>0</v>
          </cell>
          <cell r="I33">
            <v>0</v>
          </cell>
          <cell r="L33">
            <v>537</v>
          </cell>
          <cell r="O33">
            <v>63</v>
          </cell>
        </row>
        <row r="34">
          <cell r="F34">
            <v>3</v>
          </cell>
          <cell r="I34">
            <v>0</v>
          </cell>
          <cell r="L34">
            <v>280</v>
          </cell>
          <cell r="O34">
            <v>656</v>
          </cell>
        </row>
        <row r="39">
          <cell r="F39">
            <v>0</v>
          </cell>
          <cell r="I39">
            <v>0</v>
          </cell>
          <cell r="L39">
            <v>0</v>
          </cell>
          <cell r="O39">
            <v>5379</v>
          </cell>
        </row>
        <row r="40">
          <cell r="F40">
            <v>1395</v>
          </cell>
          <cell r="I40">
            <v>185</v>
          </cell>
          <cell r="L40">
            <v>2553</v>
          </cell>
          <cell r="O40">
            <v>19469</v>
          </cell>
        </row>
        <row r="41">
          <cell r="F41">
            <v>0</v>
          </cell>
          <cell r="I41">
            <v>0</v>
          </cell>
          <cell r="L41">
            <v>0</v>
          </cell>
          <cell r="O41">
            <v>-41829</v>
          </cell>
        </row>
        <row r="42">
          <cell r="F42">
            <v>0</v>
          </cell>
          <cell r="I42">
            <v>0</v>
          </cell>
          <cell r="L42">
            <v>0</v>
          </cell>
          <cell r="O42">
            <v>0</v>
          </cell>
        </row>
        <row r="48">
          <cell r="F48">
            <v>0</v>
          </cell>
          <cell r="I48">
            <v>0</v>
          </cell>
          <cell r="L48">
            <v>0</v>
          </cell>
          <cell r="O48">
            <v>0</v>
          </cell>
        </row>
        <row r="54">
          <cell r="F54">
            <v>873</v>
          </cell>
          <cell r="I54">
            <v>0</v>
          </cell>
          <cell r="L54">
            <v>39</v>
          </cell>
          <cell r="O54">
            <v>1112</v>
          </cell>
        </row>
      </sheetData>
      <sheetData sheetId="14">
        <row r="6">
          <cell r="D6">
            <v>89</v>
          </cell>
        </row>
        <row r="7">
          <cell r="D7">
            <v>98</v>
          </cell>
          <cell r="K7">
            <v>59</v>
          </cell>
        </row>
        <row r="8">
          <cell r="D8">
            <v>38</v>
          </cell>
          <cell r="K8">
            <v>30</v>
          </cell>
        </row>
        <row r="9">
          <cell r="D9">
            <v>57</v>
          </cell>
        </row>
        <row r="10">
          <cell r="D10">
            <v>31</v>
          </cell>
        </row>
        <row r="11">
          <cell r="D11">
            <v>60</v>
          </cell>
        </row>
        <row r="12">
          <cell r="D12">
            <v>528</v>
          </cell>
        </row>
        <row r="13">
          <cell r="D13">
            <v>46</v>
          </cell>
        </row>
        <row r="14">
          <cell r="D14">
            <v>52</v>
          </cell>
        </row>
        <row r="15">
          <cell r="D15">
            <v>62</v>
          </cell>
        </row>
        <row r="16">
          <cell r="D16">
            <v>41</v>
          </cell>
        </row>
        <row r="17">
          <cell r="D17">
            <v>59</v>
          </cell>
        </row>
        <row r="18">
          <cell r="D18">
            <v>54</v>
          </cell>
        </row>
        <row r="19">
          <cell r="D19">
            <v>53</v>
          </cell>
        </row>
        <row r="20">
          <cell r="D20">
            <v>13</v>
          </cell>
        </row>
        <row r="21">
          <cell r="D21">
            <v>46</v>
          </cell>
        </row>
        <row r="22">
          <cell r="D22">
            <v>49</v>
          </cell>
          <cell r="K22">
            <v>25</v>
          </cell>
        </row>
        <row r="23">
          <cell r="D23">
            <v>77</v>
          </cell>
          <cell r="K23">
            <v>30</v>
          </cell>
        </row>
        <row r="24">
          <cell r="D24">
            <v>70</v>
          </cell>
          <cell r="K24">
            <v>29</v>
          </cell>
        </row>
        <row r="25">
          <cell r="D25">
            <v>30</v>
          </cell>
          <cell r="K25">
            <v>25</v>
          </cell>
        </row>
        <row r="26">
          <cell r="D26">
            <v>55</v>
          </cell>
          <cell r="K26">
            <v>26</v>
          </cell>
        </row>
        <row r="27">
          <cell r="D27">
            <v>142</v>
          </cell>
          <cell r="K27">
            <v>23</v>
          </cell>
        </row>
        <row r="28">
          <cell r="D28">
            <v>119</v>
          </cell>
          <cell r="K28">
            <v>29</v>
          </cell>
        </row>
        <row r="29">
          <cell r="D29">
            <v>103</v>
          </cell>
          <cell r="K29">
            <v>22</v>
          </cell>
        </row>
        <row r="30">
          <cell r="D30">
            <v>138</v>
          </cell>
          <cell r="K30">
            <v>22</v>
          </cell>
        </row>
        <row r="31">
          <cell r="D31">
            <v>77</v>
          </cell>
          <cell r="K31">
            <v>28</v>
          </cell>
        </row>
        <row r="32">
          <cell r="D32">
            <v>108</v>
          </cell>
          <cell r="K32">
            <v>32</v>
          </cell>
        </row>
        <row r="33">
          <cell r="D33">
            <v>34</v>
          </cell>
          <cell r="K33">
            <v>18</v>
          </cell>
        </row>
        <row r="34">
          <cell r="D34">
            <v>99</v>
          </cell>
          <cell r="K34">
            <v>29</v>
          </cell>
        </row>
        <row r="35">
          <cell r="D35">
            <v>77</v>
          </cell>
        </row>
        <row r="36">
          <cell r="D36">
            <v>120</v>
          </cell>
        </row>
        <row r="37">
          <cell r="D37">
            <v>71</v>
          </cell>
        </row>
        <row r="38">
          <cell r="D38">
            <v>70</v>
          </cell>
        </row>
        <row r="39">
          <cell r="D39">
            <v>39</v>
          </cell>
          <cell r="K39">
            <v>13</v>
          </cell>
        </row>
        <row r="40">
          <cell r="D40">
            <v>219</v>
          </cell>
          <cell r="K40">
            <v>177</v>
          </cell>
        </row>
        <row r="41">
          <cell r="D41">
            <v>42</v>
          </cell>
        </row>
        <row r="42">
          <cell r="D42">
            <v>34</v>
          </cell>
        </row>
        <row r="43">
          <cell r="D43">
            <v>76</v>
          </cell>
        </row>
        <row r="44">
          <cell r="D44">
            <v>4</v>
          </cell>
        </row>
        <row r="46">
          <cell r="D46">
            <v>54</v>
          </cell>
        </row>
        <row r="47">
          <cell r="D47">
            <v>5</v>
          </cell>
        </row>
        <row r="48">
          <cell r="D48">
            <v>242</v>
          </cell>
          <cell r="K48">
            <v>11</v>
          </cell>
        </row>
        <row r="49">
          <cell r="D49">
            <v>62</v>
          </cell>
          <cell r="K49">
            <v>31</v>
          </cell>
        </row>
        <row r="51">
          <cell r="D51">
            <v>1</v>
          </cell>
        </row>
        <row r="52">
          <cell r="D52">
            <v>2</v>
          </cell>
        </row>
        <row r="54">
          <cell r="K54">
            <v>9</v>
          </cell>
        </row>
        <row r="55">
          <cell r="K5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view="pageBreakPreview" zoomScale="6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4.625" style="0" customWidth="1"/>
    <col min="2" max="2" width="33.25390625" style="0" customWidth="1"/>
    <col min="3" max="3" width="12.25390625" style="0" customWidth="1"/>
    <col min="4" max="5" width="10.25390625" style="0" customWidth="1"/>
    <col min="6" max="6" width="11.625" style="0" customWidth="1"/>
    <col min="7" max="7" width="10.875" style="0" customWidth="1"/>
    <col min="8" max="8" width="8.875" style="0" customWidth="1"/>
    <col min="9" max="9" width="4.375" style="0" customWidth="1"/>
    <col min="10" max="10" width="33.625" style="0" customWidth="1"/>
    <col min="11" max="11" width="11.25390625" style="0" customWidth="1"/>
    <col min="12" max="12" width="10.25390625" style="0" customWidth="1"/>
    <col min="13" max="13" width="10.625" style="0" customWidth="1"/>
    <col min="14" max="14" width="11.625" style="0" customWidth="1"/>
    <col min="15" max="15" width="11.375" style="0" customWidth="1"/>
    <col min="16" max="16" width="8.875" style="0" customWidth="1"/>
    <col min="17" max="17" width="4.125" style="0" customWidth="1"/>
    <col min="18" max="18" width="31.625" style="0" customWidth="1"/>
    <col min="19" max="19" width="12.625" style="0" customWidth="1"/>
    <col min="20" max="20" width="10.25390625" style="0" customWidth="1"/>
    <col min="21" max="21" width="10.125" style="0" customWidth="1"/>
    <col min="22" max="22" width="11.00390625" style="0" customWidth="1"/>
    <col min="23" max="23" width="12.375" style="0" customWidth="1"/>
    <col min="24" max="24" width="9.00390625" style="0" customWidth="1"/>
    <col min="25" max="25" width="4.375" style="0" customWidth="1"/>
    <col min="26" max="26" width="27.125" style="0" customWidth="1"/>
    <col min="27" max="27" width="11.125" style="0" customWidth="1"/>
    <col min="28" max="28" width="10.00390625" style="0" customWidth="1"/>
    <col min="29" max="29" width="10.25390625" style="0" customWidth="1"/>
    <col min="30" max="30" width="11.25390625" style="0" customWidth="1"/>
    <col min="31" max="31" width="10.375" style="0" customWidth="1"/>
    <col min="32" max="33" width="8.125" style="0" customWidth="1"/>
    <col min="34" max="34" width="4.375" style="0" customWidth="1"/>
    <col min="35" max="35" width="33.625" style="0" customWidth="1"/>
    <col min="36" max="36" width="11.25390625" style="0" customWidth="1"/>
    <col min="37" max="37" width="10.875" style="0" customWidth="1"/>
    <col min="38" max="38" width="11.25390625" style="0" customWidth="1"/>
    <col min="39" max="39" width="10.75390625" style="0" customWidth="1"/>
    <col min="40" max="40" width="10.25390625" style="0" customWidth="1"/>
    <col min="41" max="41" width="9.625" style="0" customWidth="1"/>
    <col min="42" max="42" width="4.25390625" style="0" customWidth="1"/>
    <col min="43" max="43" width="32.875" style="0" customWidth="1"/>
    <col min="44" max="46" width="11.00390625" style="0" customWidth="1"/>
    <col min="47" max="47" width="11.125" style="0" customWidth="1"/>
    <col min="48" max="48" width="11.375" style="0" customWidth="1"/>
    <col min="49" max="49" width="9.625" style="0" customWidth="1"/>
    <col min="50" max="50" width="4.125" style="0" customWidth="1"/>
    <col min="51" max="51" width="32.875" style="0" customWidth="1"/>
    <col min="52" max="52" width="11.875" style="0" customWidth="1"/>
    <col min="53" max="53" width="10.625" style="0" customWidth="1"/>
    <col min="54" max="56" width="11.125" style="0" customWidth="1"/>
    <col min="57" max="57" width="8.875" style="0" customWidth="1"/>
    <col min="58" max="58" width="4.375" style="0" customWidth="1"/>
    <col min="59" max="59" width="33.125" style="0" customWidth="1"/>
    <col min="60" max="60" width="11.75390625" style="0" customWidth="1"/>
    <col min="61" max="61" width="10.75390625" style="0" customWidth="1"/>
    <col min="62" max="63" width="10.875" style="0" customWidth="1"/>
    <col min="64" max="64" width="10.375" style="0" customWidth="1"/>
    <col min="65" max="65" width="9.625" style="0" customWidth="1"/>
    <col min="66" max="66" width="3.875" style="0" customWidth="1"/>
    <col min="67" max="67" width="32.75390625" style="0" customWidth="1"/>
    <col min="68" max="68" width="12.125" style="0" customWidth="1"/>
    <col min="69" max="69" width="10.375" style="0" customWidth="1"/>
    <col min="70" max="70" width="10.75390625" style="0" customWidth="1"/>
    <col min="71" max="71" width="12.00390625" style="0" customWidth="1"/>
    <col min="72" max="72" width="11.00390625" style="0" customWidth="1"/>
    <col min="73" max="73" width="9.25390625" style="0" customWidth="1"/>
    <col min="74" max="74" width="4.625" style="0" customWidth="1"/>
    <col min="75" max="75" width="33.375" style="0" customWidth="1"/>
    <col min="76" max="76" width="11.875" style="0" customWidth="1"/>
    <col min="77" max="77" width="10.375" style="0" customWidth="1"/>
    <col min="78" max="78" width="10.125" style="0" customWidth="1"/>
    <col min="79" max="79" width="11.125" style="0" customWidth="1"/>
    <col min="80" max="80" width="11.25390625" style="0" customWidth="1"/>
    <col min="81" max="81" width="9.375" style="0" customWidth="1"/>
    <col min="82" max="82" width="4.25390625" style="0" customWidth="1"/>
    <col min="83" max="83" width="33.25390625" style="0" customWidth="1"/>
    <col min="84" max="84" width="11.75390625" style="0" customWidth="1"/>
    <col min="85" max="85" width="10.625" style="0" customWidth="1"/>
    <col min="86" max="86" width="10.00390625" style="0" customWidth="1"/>
    <col min="87" max="87" width="11.125" style="0" customWidth="1"/>
    <col min="88" max="88" width="11.875" style="0" customWidth="1"/>
    <col min="89" max="89" width="9.00390625" style="0" customWidth="1"/>
    <col min="90" max="90" width="4.75390625" style="0" customWidth="1"/>
    <col min="91" max="91" width="32.375" style="0" customWidth="1"/>
    <col min="92" max="94" width="11.00390625" style="0" customWidth="1"/>
    <col min="95" max="95" width="11.125" style="0" customWidth="1"/>
    <col min="96" max="97" width="10.375" style="0" customWidth="1"/>
    <col min="98" max="98" width="4.125" style="0" customWidth="1"/>
    <col min="99" max="99" width="33.25390625" style="0" customWidth="1"/>
    <col min="100" max="100" width="11.625" style="0" customWidth="1"/>
    <col min="101" max="101" width="10.25390625" style="0" customWidth="1"/>
    <col min="102" max="102" width="10.375" style="0" customWidth="1"/>
    <col min="103" max="104" width="11.75390625" style="0" customWidth="1"/>
    <col min="105" max="105" width="9.25390625" style="0" customWidth="1"/>
    <col min="106" max="106" width="4.00390625" style="0" customWidth="1"/>
    <col min="107" max="107" width="33.25390625" style="0" customWidth="1"/>
    <col min="108" max="108" width="11.875" style="0" customWidth="1"/>
    <col min="109" max="109" width="10.25390625" style="0" customWidth="1"/>
    <col min="110" max="110" width="10.125" style="0" customWidth="1"/>
    <col min="111" max="112" width="11.25390625" style="0" customWidth="1"/>
    <col min="113" max="113" width="9.75390625" style="0" customWidth="1"/>
    <col min="114" max="114" width="3.375" style="0" customWidth="1"/>
    <col min="115" max="115" width="3.875" style="0" customWidth="1"/>
    <col min="116" max="116" width="28.375" style="0" customWidth="1"/>
    <col min="117" max="117" width="11.25390625" style="0" customWidth="1"/>
    <col min="118" max="119" width="10.875" style="0" customWidth="1"/>
    <col min="120" max="120" width="11.125" style="0" customWidth="1"/>
    <col min="121" max="121" width="11.625" style="0" customWidth="1"/>
    <col min="122" max="122" width="10.125" style="0" customWidth="1"/>
    <col min="123" max="123" width="4.625" style="0" customWidth="1"/>
    <col min="124" max="124" width="4.375" style="0" customWidth="1"/>
    <col min="125" max="125" width="27.25390625" style="0" customWidth="1"/>
    <col min="126" max="126" width="11.375" style="0" customWidth="1"/>
    <col min="127" max="127" width="10.25390625" style="0" customWidth="1"/>
    <col min="128" max="128" width="10.625" style="0" customWidth="1"/>
    <col min="129" max="130" width="11.00390625" style="0" customWidth="1"/>
    <col min="131" max="131" width="10.875" style="0" customWidth="1"/>
    <col min="132" max="132" width="3.75390625" style="0" customWidth="1"/>
    <col min="133" max="133" width="4.125" style="0" customWidth="1"/>
    <col min="134" max="134" width="28.00390625" style="0" customWidth="1"/>
    <col min="135" max="135" width="11.75390625" style="0" customWidth="1"/>
    <col min="136" max="139" width="10.875" style="0" customWidth="1"/>
    <col min="140" max="140" width="10.125" style="0" customWidth="1"/>
    <col min="141" max="141" width="4.125" style="0" customWidth="1"/>
    <col min="142" max="142" width="5.125" style="0" customWidth="1"/>
    <col min="143" max="143" width="28.00390625" style="0" customWidth="1"/>
    <col min="144" max="144" width="11.125" style="0" customWidth="1"/>
    <col min="145" max="145" width="10.25390625" style="0" customWidth="1"/>
    <col min="146" max="146" width="10.00390625" style="0" customWidth="1"/>
    <col min="147" max="148" width="12.125" style="0" customWidth="1"/>
    <col min="149" max="149" width="8.875" style="0" customWidth="1"/>
    <col min="150" max="150" width="4.125" style="0" customWidth="1"/>
    <col min="151" max="151" width="4.625" style="0" customWidth="1"/>
    <col min="152" max="152" width="29.375" style="0" customWidth="1"/>
    <col min="153" max="153" width="11.625" style="0" customWidth="1"/>
    <col min="154" max="155" width="10.25390625" style="0" customWidth="1"/>
    <col min="156" max="157" width="11.00390625" style="0" customWidth="1"/>
    <col min="158" max="158" width="9.375" style="0" customWidth="1"/>
    <col min="159" max="160" width="3.875" style="0" customWidth="1"/>
    <col min="161" max="161" width="27.375" style="0" customWidth="1"/>
    <col min="162" max="162" width="11.75390625" style="0" customWidth="1"/>
    <col min="163" max="163" width="10.125" style="0" customWidth="1"/>
    <col min="164" max="164" width="10.25390625" style="0" customWidth="1"/>
    <col min="165" max="166" width="12.00390625" style="0" customWidth="1"/>
    <col min="167" max="167" width="10.375" style="0" customWidth="1"/>
    <col min="168" max="168" width="4.625" style="0" customWidth="1"/>
    <col min="169" max="169" width="4.00390625" style="0" customWidth="1"/>
    <col min="170" max="170" width="27.00390625" style="0" customWidth="1"/>
    <col min="171" max="171" width="11.875" style="0" customWidth="1"/>
    <col min="172" max="173" width="10.75390625" style="0" customWidth="1"/>
    <col min="174" max="175" width="11.25390625" style="0" customWidth="1"/>
    <col min="176" max="176" width="10.875" style="0" customWidth="1"/>
    <col min="177" max="177" width="4.375" style="0" customWidth="1"/>
    <col min="178" max="178" width="4.625" style="0" customWidth="1"/>
    <col min="179" max="179" width="29.125" style="0" customWidth="1"/>
    <col min="180" max="180" width="11.875" style="0" customWidth="1"/>
    <col min="181" max="181" width="10.125" style="0" customWidth="1"/>
    <col min="182" max="182" width="10.00390625" style="0" customWidth="1"/>
    <col min="183" max="183" width="11.25390625" style="0" customWidth="1"/>
    <col min="184" max="184" width="11.75390625" style="0" customWidth="1"/>
  </cols>
  <sheetData>
    <row r="1" spans="1:185" ht="12.75">
      <c r="A1" s="256" t="s">
        <v>116</v>
      </c>
      <c r="B1" s="256" t="s">
        <v>116</v>
      </c>
      <c r="C1" s="48" t="s">
        <v>4</v>
      </c>
      <c r="D1" s="49"/>
      <c r="E1" s="49"/>
      <c r="F1" s="49"/>
      <c r="G1" s="49"/>
      <c r="H1" s="50"/>
      <c r="I1" s="256" t="s">
        <v>116</v>
      </c>
      <c r="J1" s="256" t="s">
        <v>116</v>
      </c>
      <c r="K1" s="48" t="s">
        <v>4</v>
      </c>
      <c r="L1" s="49"/>
      <c r="M1" s="49"/>
      <c r="N1" s="49"/>
      <c r="O1" s="49"/>
      <c r="P1" s="50"/>
      <c r="Q1" s="256" t="s">
        <v>116</v>
      </c>
      <c r="R1" s="256" t="s">
        <v>116</v>
      </c>
      <c r="S1" s="53" t="s">
        <v>4</v>
      </c>
      <c r="T1" s="54"/>
      <c r="U1" s="54"/>
      <c r="V1" s="54"/>
      <c r="W1" s="54"/>
      <c r="X1" s="51"/>
      <c r="Y1" s="256" t="s">
        <v>116</v>
      </c>
      <c r="Z1" s="256" t="s">
        <v>116</v>
      </c>
      <c r="AA1" s="59" t="s">
        <v>116</v>
      </c>
      <c r="AB1" s="55"/>
      <c r="AC1" s="55"/>
      <c r="AD1" s="55"/>
      <c r="AE1" s="55"/>
      <c r="AF1" s="57"/>
      <c r="AG1" s="213" t="s">
        <v>222</v>
      </c>
      <c r="AH1" s="256" t="s">
        <v>116</v>
      </c>
      <c r="AI1" s="256" t="s">
        <v>116</v>
      </c>
      <c r="AJ1" s="48" t="s">
        <v>116</v>
      </c>
      <c r="AK1" s="49"/>
      <c r="AL1" s="49"/>
      <c r="AM1" s="49"/>
      <c r="AN1" s="49"/>
      <c r="AO1" s="50"/>
      <c r="AP1" s="256" t="s">
        <v>116</v>
      </c>
      <c r="AQ1" s="256" t="s">
        <v>116</v>
      </c>
      <c r="AR1" s="48" t="s">
        <v>4</v>
      </c>
      <c r="AS1" s="49"/>
      <c r="AT1" s="49"/>
      <c r="AU1" s="49"/>
      <c r="AV1" s="49"/>
      <c r="AW1" s="50"/>
      <c r="AX1" s="256" t="s">
        <v>116</v>
      </c>
      <c r="AY1" s="256" t="s">
        <v>116</v>
      </c>
      <c r="AZ1" s="48" t="s">
        <v>116</v>
      </c>
      <c r="BA1" s="49"/>
      <c r="BB1" s="49"/>
      <c r="BC1" s="49"/>
      <c r="BD1" s="49"/>
      <c r="BE1" s="50"/>
      <c r="BF1" s="256" t="s">
        <v>116</v>
      </c>
      <c r="BG1" s="256" t="s">
        <v>116</v>
      </c>
      <c r="BH1" s="48" t="s">
        <v>116</v>
      </c>
      <c r="BI1" s="49"/>
      <c r="BJ1" s="49"/>
      <c r="BK1" s="49"/>
      <c r="BL1" s="49"/>
      <c r="BM1" s="50"/>
      <c r="BN1" s="256" t="s">
        <v>116</v>
      </c>
      <c r="BO1" s="256" t="s">
        <v>116</v>
      </c>
      <c r="BP1" s="53" t="s">
        <v>4</v>
      </c>
      <c r="BQ1" s="54"/>
      <c r="BR1" s="54"/>
      <c r="BS1" s="54"/>
      <c r="BT1" s="54"/>
      <c r="BU1" s="51"/>
      <c r="BV1" s="256" t="s">
        <v>116</v>
      </c>
      <c r="BW1" s="256" t="s">
        <v>116</v>
      </c>
      <c r="BX1" s="53" t="s">
        <v>4</v>
      </c>
      <c r="BY1" s="54"/>
      <c r="BZ1" s="54"/>
      <c r="CA1" s="54"/>
      <c r="CB1" s="54"/>
      <c r="CC1" s="51"/>
      <c r="CD1" s="256" t="s">
        <v>116</v>
      </c>
      <c r="CE1" s="256" t="s">
        <v>116</v>
      </c>
      <c r="CF1" s="48" t="s">
        <v>4</v>
      </c>
      <c r="CG1" s="49"/>
      <c r="CH1" s="49"/>
      <c r="CI1" s="49"/>
      <c r="CJ1" s="49"/>
      <c r="CK1" s="50"/>
      <c r="CL1" s="256" t="s">
        <v>116</v>
      </c>
      <c r="CM1" s="256" t="s">
        <v>116</v>
      </c>
      <c r="CN1" s="48" t="s">
        <v>105</v>
      </c>
      <c r="CO1" s="49"/>
      <c r="CP1" s="49"/>
      <c r="CQ1" s="49"/>
      <c r="CR1" s="49"/>
      <c r="CS1" s="50"/>
      <c r="CT1" s="256" t="s">
        <v>116</v>
      </c>
      <c r="CU1" s="256" t="s">
        <v>116</v>
      </c>
      <c r="CV1" s="53" t="s">
        <v>5</v>
      </c>
      <c r="CW1" s="54"/>
      <c r="CX1" s="54"/>
      <c r="CY1" s="54"/>
      <c r="CZ1" s="54"/>
      <c r="DA1" s="51"/>
      <c r="DB1" s="256" t="s">
        <v>116</v>
      </c>
      <c r="DC1" s="256" t="s">
        <v>116</v>
      </c>
      <c r="DD1" s="53"/>
      <c r="DE1" s="54"/>
      <c r="DF1" s="54"/>
      <c r="DG1" s="54"/>
      <c r="DH1" s="54"/>
      <c r="DI1" s="51"/>
      <c r="DJ1" s="123" t="s">
        <v>116</v>
      </c>
      <c r="DK1" s="123" t="s">
        <v>116</v>
      </c>
      <c r="DL1" s="123" t="s">
        <v>116</v>
      </c>
      <c r="DM1" s="48" t="s">
        <v>4</v>
      </c>
      <c r="DN1" s="49"/>
      <c r="DO1" s="49"/>
      <c r="DP1" s="49"/>
      <c r="DQ1" s="49"/>
      <c r="DR1" s="50"/>
      <c r="DS1" s="123" t="s">
        <v>116</v>
      </c>
      <c r="DT1" s="123" t="s">
        <v>116</v>
      </c>
      <c r="DU1" s="123" t="s">
        <v>116</v>
      </c>
      <c r="DV1" s="48" t="s">
        <v>4</v>
      </c>
      <c r="DW1" s="49"/>
      <c r="DX1" s="49"/>
      <c r="DY1" s="49"/>
      <c r="DZ1" s="49"/>
      <c r="EA1" s="50"/>
      <c r="EB1" s="123" t="s">
        <v>116</v>
      </c>
      <c r="EC1" s="123" t="s">
        <v>116</v>
      </c>
      <c r="ED1" s="123" t="s">
        <v>116</v>
      </c>
      <c r="EE1" s="53" t="s">
        <v>4</v>
      </c>
      <c r="EF1" s="54"/>
      <c r="EG1" s="54"/>
      <c r="EH1" s="54"/>
      <c r="EI1" s="54"/>
      <c r="EJ1" s="51"/>
      <c r="EK1" s="123" t="s">
        <v>116</v>
      </c>
      <c r="EL1" s="123" t="s">
        <v>116</v>
      </c>
      <c r="EM1" s="123" t="s">
        <v>116</v>
      </c>
      <c r="EN1" s="48" t="s">
        <v>4</v>
      </c>
      <c r="EO1" s="49"/>
      <c r="EP1" s="49"/>
      <c r="EQ1" s="49"/>
      <c r="ER1" s="49"/>
      <c r="ES1" s="50"/>
      <c r="ET1" s="123" t="s">
        <v>116</v>
      </c>
      <c r="EU1" s="123" t="s">
        <v>116</v>
      </c>
      <c r="EV1" s="123" t="s">
        <v>116</v>
      </c>
      <c r="EW1" s="53" t="s">
        <v>4</v>
      </c>
      <c r="EX1" s="54"/>
      <c r="EY1" s="54"/>
      <c r="EZ1" s="54"/>
      <c r="FA1" s="54"/>
      <c r="FB1" s="51"/>
      <c r="FC1" s="123" t="s">
        <v>116</v>
      </c>
      <c r="FD1" s="123" t="s">
        <v>116</v>
      </c>
      <c r="FE1" s="123" t="s">
        <v>116</v>
      </c>
      <c r="FF1" s="53" t="s">
        <v>4</v>
      </c>
      <c r="FG1" s="54"/>
      <c r="FH1" s="54"/>
      <c r="FI1" s="54"/>
      <c r="FJ1" s="54"/>
      <c r="FK1" s="51"/>
      <c r="FL1" s="123" t="s">
        <v>116</v>
      </c>
      <c r="FM1" s="123" t="s">
        <v>116</v>
      </c>
      <c r="FN1" s="123" t="s">
        <v>116</v>
      </c>
      <c r="FO1" s="48" t="s">
        <v>4</v>
      </c>
      <c r="FP1" s="49"/>
      <c r="FQ1" s="49"/>
      <c r="FR1" s="49"/>
      <c r="FS1" s="49"/>
      <c r="FT1" s="50"/>
      <c r="FU1" s="123" t="s">
        <v>116</v>
      </c>
      <c r="FV1" s="123" t="s">
        <v>116</v>
      </c>
      <c r="FW1" s="123" t="s">
        <v>116</v>
      </c>
      <c r="FX1" s="48" t="s">
        <v>105</v>
      </c>
      <c r="FY1" s="49"/>
      <c r="FZ1" s="49"/>
      <c r="GA1" s="49"/>
      <c r="GB1" s="49"/>
      <c r="GC1" s="50"/>
    </row>
    <row r="2" spans="1:185" ht="12.75">
      <c r="A2" s="257" t="s">
        <v>118</v>
      </c>
      <c r="B2" s="257" t="s">
        <v>119</v>
      </c>
      <c r="C2" s="113" t="s">
        <v>6</v>
      </c>
      <c r="D2" s="51"/>
      <c r="E2" s="51"/>
      <c r="F2" s="51"/>
      <c r="G2" s="51"/>
      <c r="H2" s="51"/>
      <c r="I2" s="257" t="s">
        <v>118</v>
      </c>
      <c r="J2" s="257" t="s">
        <v>119</v>
      </c>
      <c r="K2" s="113" t="s">
        <v>7</v>
      </c>
      <c r="L2" s="51"/>
      <c r="M2" s="51"/>
      <c r="N2" s="51"/>
      <c r="O2" s="51"/>
      <c r="P2" s="51"/>
      <c r="Q2" s="257" t="s">
        <v>118</v>
      </c>
      <c r="R2" s="257" t="s">
        <v>119</v>
      </c>
      <c r="S2" s="60" t="s">
        <v>8</v>
      </c>
      <c r="T2" s="50"/>
      <c r="U2" s="50"/>
      <c r="V2" s="50"/>
      <c r="W2" s="50"/>
      <c r="X2" s="50"/>
      <c r="Y2" s="257" t="s">
        <v>118</v>
      </c>
      <c r="Z2" s="257" t="s">
        <v>119</v>
      </c>
      <c r="AA2" s="60" t="s">
        <v>9</v>
      </c>
      <c r="AB2" s="50"/>
      <c r="AC2" s="50"/>
      <c r="AD2" s="50"/>
      <c r="AE2" s="50"/>
      <c r="AF2" s="50"/>
      <c r="AG2" s="214" t="s">
        <v>220</v>
      </c>
      <c r="AH2" s="257" t="s">
        <v>118</v>
      </c>
      <c r="AI2" s="257" t="s">
        <v>119</v>
      </c>
      <c r="AJ2" s="113" t="s">
        <v>10</v>
      </c>
      <c r="AK2" s="51"/>
      <c r="AL2" s="51"/>
      <c r="AM2" s="51"/>
      <c r="AN2" s="51"/>
      <c r="AO2" s="51"/>
      <c r="AP2" s="257" t="s">
        <v>118</v>
      </c>
      <c r="AQ2" s="257" t="s">
        <v>119</v>
      </c>
      <c r="AR2" s="113" t="s">
        <v>11</v>
      </c>
      <c r="AS2" s="51"/>
      <c r="AT2" s="51"/>
      <c r="AU2" s="51"/>
      <c r="AV2" s="51"/>
      <c r="AW2" s="51"/>
      <c r="AX2" s="257" t="s">
        <v>118</v>
      </c>
      <c r="AY2" s="257" t="s">
        <v>119</v>
      </c>
      <c r="AZ2" s="113" t="s">
        <v>12</v>
      </c>
      <c r="BA2" s="51"/>
      <c r="BB2" s="51"/>
      <c r="BC2" s="51"/>
      <c r="BD2" s="51"/>
      <c r="BE2" s="51"/>
      <c r="BF2" s="257" t="s">
        <v>118</v>
      </c>
      <c r="BG2" s="257" t="s">
        <v>119</v>
      </c>
      <c r="BH2" s="113" t="s">
        <v>13</v>
      </c>
      <c r="BI2" s="51"/>
      <c r="BJ2" s="51"/>
      <c r="BK2" s="51"/>
      <c r="BL2" s="51"/>
      <c r="BM2" s="51"/>
      <c r="BN2" s="257" t="s">
        <v>118</v>
      </c>
      <c r="BO2" s="257" t="s">
        <v>119</v>
      </c>
      <c r="BP2" s="60" t="s">
        <v>14</v>
      </c>
      <c r="BQ2" s="50"/>
      <c r="BR2" s="50"/>
      <c r="BS2" s="50"/>
      <c r="BT2" s="50"/>
      <c r="BU2" s="50"/>
      <c r="BV2" s="257" t="s">
        <v>118</v>
      </c>
      <c r="BW2" s="257" t="s">
        <v>119</v>
      </c>
      <c r="BX2" s="60" t="s">
        <v>15</v>
      </c>
      <c r="BY2" s="50"/>
      <c r="BZ2" s="50"/>
      <c r="CA2" s="50"/>
      <c r="CB2" s="50"/>
      <c r="CC2" s="50"/>
      <c r="CD2" s="257" t="s">
        <v>118</v>
      </c>
      <c r="CE2" s="257" t="s">
        <v>119</v>
      </c>
      <c r="CF2" s="113" t="s">
        <v>16</v>
      </c>
      <c r="CG2" s="51"/>
      <c r="CH2" s="51"/>
      <c r="CI2" s="51"/>
      <c r="CJ2" s="51"/>
      <c r="CK2" s="51"/>
      <c r="CL2" s="257" t="s">
        <v>118</v>
      </c>
      <c r="CM2" s="257" t="s">
        <v>119</v>
      </c>
      <c r="CN2" s="113" t="s">
        <v>17</v>
      </c>
      <c r="CO2" s="51"/>
      <c r="CP2" s="51"/>
      <c r="CQ2" s="51"/>
      <c r="CR2" s="51"/>
      <c r="CS2" s="51"/>
      <c r="CT2" s="257" t="s">
        <v>118</v>
      </c>
      <c r="CU2" s="257" t="s">
        <v>119</v>
      </c>
      <c r="CV2" s="60" t="s">
        <v>18</v>
      </c>
      <c r="CW2" s="50"/>
      <c r="CX2" s="50"/>
      <c r="CY2" s="50"/>
      <c r="CZ2" s="50"/>
      <c r="DA2" s="50"/>
      <c r="DB2" s="257" t="s">
        <v>118</v>
      </c>
      <c r="DC2" s="257" t="s">
        <v>119</v>
      </c>
      <c r="DD2" s="60" t="s">
        <v>19</v>
      </c>
      <c r="DE2" s="50"/>
      <c r="DF2" s="50"/>
      <c r="DG2" s="50"/>
      <c r="DH2" s="50"/>
      <c r="DI2" s="50"/>
      <c r="DJ2" s="124" t="s">
        <v>118</v>
      </c>
      <c r="DK2" s="124" t="s">
        <v>90</v>
      </c>
      <c r="DL2" s="124" t="s">
        <v>93</v>
      </c>
      <c r="DM2" s="113" t="s">
        <v>6</v>
      </c>
      <c r="DN2" s="51"/>
      <c r="DO2" s="51"/>
      <c r="DP2" s="51"/>
      <c r="DQ2" s="51"/>
      <c r="DR2" s="51"/>
      <c r="DS2" s="124" t="s">
        <v>118</v>
      </c>
      <c r="DT2" s="124" t="s">
        <v>90</v>
      </c>
      <c r="DU2" s="124" t="s">
        <v>93</v>
      </c>
      <c r="DV2" s="113" t="s">
        <v>7</v>
      </c>
      <c r="DW2" s="51"/>
      <c r="DX2" s="51"/>
      <c r="DY2" s="51"/>
      <c r="DZ2" s="51"/>
      <c r="EA2" s="51"/>
      <c r="EB2" s="124" t="s">
        <v>118</v>
      </c>
      <c r="EC2" s="124" t="s">
        <v>90</v>
      </c>
      <c r="ED2" s="124" t="s">
        <v>93</v>
      </c>
      <c r="EE2" s="60" t="s">
        <v>8</v>
      </c>
      <c r="EF2" s="50"/>
      <c r="EG2" s="50"/>
      <c r="EH2" s="50"/>
      <c r="EI2" s="50"/>
      <c r="EJ2" s="50"/>
      <c r="EK2" s="124" t="s">
        <v>118</v>
      </c>
      <c r="EL2" s="124" t="s">
        <v>90</v>
      </c>
      <c r="EM2" s="124" t="s">
        <v>93</v>
      </c>
      <c r="EN2" s="113" t="s">
        <v>11</v>
      </c>
      <c r="EO2" s="51"/>
      <c r="EP2" s="51"/>
      <c r="EQ2" s="51"/>
      <c r="ER2" s="51"/>
      <c r="ES2" s="51"/>
      <c r="ET2" s="124" t="s">
        <v>118</v>
      </c>
      <c r="EU2" s="124" t="s">
        <v>90</v>
      </c>
      <c r="EV2" s="124" t="s">
        <v>93</v>
      </c>
      <c r="EW2" s="60" t="s">
        <v>14</v>
      </c>
      <c r="EX2" s="50"/>
      <c r="EY2" s="50"/>
      <c r="EZ2" s="50"/>
      <c r="FA2" s="50"/>
      <c r="FB2" s="50"/>
      <c r="FC2" s="124" t="s">
        <v>118</v>
      </c>
      <c r="FD2" s="124" t="s">
        <v>90</v>
      </c>
      <c r="FE2" s="124" t="s">
        <v>93</v>
      </c>
      <c r="FF2" s="60" t="s">
        <v>15</v>
      </c>
      <c r="FG2" s="50"/>
      <c r="FH2" s="50"/>
      <c r="FI2" s="50"/>
      <c r="FJ2" s="50"/>
      <c r="FK2" s="50"/>
      <c r="FL2" s="124" t="s">
        <v>118</v>
      </c>
      <c r="FM2" s="124" t="s">
        <v>90</v>
      </c>
      <c r="FN2" s="124" t="s">
        <v>93</v>
      </c>
      <c r="FO2" s="113" t="s">
        <v>16</v>
      </c>
      <c r="FP2" s="51"/>
      <c r="FQ2" s="51"/>
      <c r="FR2" s="51"/>
      <c r="FS2" s="51"/>
      <c r="FT2" s="51"/>
      <c r="FU2" s="124" t="s">
        <v>118</v>
      </c>
      <c r="FV2" s="124" t="s">
        <v>90</v>
      </c>
      <c r="FW2" s="124" t="s">
        <v>93</v>
      </c>
      <c r="FX2" s="113" t="s">
        <v>17</v>
      </c>
      <c r="FY2" s="51"/>
      <c r="FZ2" s="51"/>
      <c r="GA2" s="51"/>
      <c r="GB2" s="51"/>
      <c r="GC2" s="51"/>
    </row>
    <row r="3" spans="1:185" ht="12.75">
      <c r="A3" s="257" t="s">
        <v>115</v>
      </c>
      <c r="B3" s="258" t="s">
        <v>120</v>
      </c>
      <c r="C3" s="48" t="s">
        <v>0</v>
      </c>
      <c r="D3" s="49"/>
      <c r="E3" s="49"/>
      <c r="F3" s="49"/>
      <c r="G3" s="49"/>
      <c r="H3" s="50"/>
      <c r="I3" s="257" t="s">
        <v>115</v>
      </c>
      <c r="J3" s="258" t="s">
        <v>120</v>
      </c>
      <c r="K3" s="48" t="s">
        <v>1</v>
      </c>
      <c r="L3" s="49"/>
      <c r="M3" s="49"/>
      <c r="N3" s="49"/>
      <c r="O3" s="49"/>
      <c r="P3" s="50"/>
      <c r="Q3" s="257" t="s">
        <v>115</v>
      </c>
      <c r="R3" s="258" t="s">
        <v>120</v>
      </c>
      <c r="S3" s="53" t="s">
        <v>2</v>
      </c>
      <c r="T3" s="54"/>
      <c r="U3" s="54"/>
      <c r="V3" s="54"/>
      <c r="W3" s="54"/>
      <c r="X3" s="51"/>
      <c r="Y3" s="257" t="s">
        <v>115</v>
      </c>
      <c r="Z3" s="258" t="s">
        <v>120</v>
      </c>
      <c r="AA3" s="61" t="s">
        <v>20</v>
      </c>
      <c r="AB3" s="56"/>
      <c r="AC3" s="56"/>
      <c r="AD3" s="56"/>
      <c r="AE3" s="56"/>
      <c r="AF3" s="58"/>
      <c r="AG3" s="211" t="s">
        <v>274</v>
      </c>
      <c r="AH3" s="257" t="s">
        <v>115</v>
      </c>
      <c r="AI3" s="258" t="s">
        <v>120</v>
      </c>
      <c r="AJ3" s="48" t="s">
        <v>21</v>
      </c>
      <c r="AK3" s="49"/>
      <c r="AL3" s="49"/>
      <c r="AM3" s="49"/>
      <c r="AN3" s="49"/>
      <c r="AO3" s="50"/>
      <c r="AP3" s="257" t="s">
        <v>115</v>
      </c>
      <c r="AQ3" s="258" t="s">
        <v>120</v>
      </c>
      <c r="AR3" s="48" t="s">
        <v>40</v>
      </c>
      <c r="AS3" s="49"/>
      <c r="AT3" s="49"/>
      <c r="AU3" s="49"/>
      <c r="AV3" s="49"/>
      <c r="AW3" s="50"/>
      <c r="AX3" s="257" t="s">
        <v>115</v>
      </c>
      <c r="AY3" s="258" t="s">
        <v>120</v>
      </c>
      <c r="AZ3" s="48" t="s">
        <v>41</v>
      </c>
      <c r="BA3" s="49"/>
      <c r="BB3" s="49"/>
      <c r="BC3" s="49"/>
      <c r="BD3" s="49"/>
      <c r="BE3" s="50"/>
      <c r="BF3" s="257" t="s">
        <v>115</v>
      </c>
      <c r="BG3" s="258" t="s">
        <v>120</v>
      </c>
      <c r="BH3" s="48" t="s">
        <v>42</v>
      </c>
      <c r="BI3" s="49"/>
      <c r="BJ3" s="49"/>
      <c r="BK3" s="49"/>
      <c r="BL3" s="49"/>
      <c r="BM3" s="50"/>
      <c r="BN3" s="257" t="s">
        <v>115</v>
      </c>
      <c r="BO3" s="258" t="s">
        <v>120</v>
      </c>
      <c r="BP3" s="53" t="s">
        <v>60</v>
      </c>
      <c r="BQ3" s="54"/>
      <c r="BR3" s="54"/>
      <c r="BS3" s="54"/>
      <c r="BT3" s="54"/>
      <c r="BU3" s="51"/>
      <c r="BV3" s="257" t="s">
        <v>115</v>
      </c>
      <c r="BW3" s="258" t="s">
        <v>120</v>
      </c>
      <c r="BX3" s="53" t="s">
        <v>112</v>
      </c>
      <c r="BY3" s="54"/>
      <c r="BZ3" s="54"/>
      <c r="CA3" s="54"/>
      <c r="CB3" s="54"/>
      <c r="CC3" s="51"/>
      <c r="CD3" s="257" t="s">
        <v>115</v>
      </c>
      <c r="CE3" s="258" t="s">
        <v>120</v>
      </c>
      <c r="CF3" s="48" t="s">
        <v>3</v>
      </c>
      <c r="CG3" s="49"/>
      <c r="CH3" s="49"/>
      <c r="CI3" s="49"/>
      <c r="CJ3" s="49"/>
      <c r="CK3" s="50"/>
      <c r="CL3" s="257" t="s">
        <v>115</v>
      </c>
      <c r="CM3" s="258" t="s">
        <v>120</v>
      </c>
      <c r="CN3" s="48" t="s">
        <v>61</v>
      </c>
      <c r="CO3" s="49"/>
      <c r="CP3" s="49"/>
      <c r="CQ3" s="49"/>
      <c r="CR3" s="49"/>
      <c r="CS3" s="50"/>
      <c r="CT3" s="257" t="s">
        <v>115</v>
      </c>
      <c r="CU3" s="258" t="s">
        <v>120</v>
      </c>
      <c r="CV3" s="53" t="s">
        <v>62</v>
      </c>
      <c r="CW3" s="54"/>
      <c r="CX3" s="54"/>
      <c r="CY3" s="54"/>
      <c r="CZ3" s="54"/>
      <c r="DA3" s="51"/>
      <c r="DB3" s="257" t="s">
        <v>115</v>
      </c>
      <c r="DC3" s="258" t="s">
        <v>120</v>
      </c>
      <c r="DD3" s="53" t="s">
        <v>63</v>
      </c>
      <c r="DE3" s="54"/>
      <c r="DF3" s="54"/>
      <c r="DG3" s="54"/>
      <c r="DH3" s="54"/>
      <c r="DI3" s="51"/>
      <c r="DJ3" s="124" t="s">
        <v>115</v>
      </c>
      <c r="DK3" s="124" t="s">
        <v>91</v>
      </c>
      <c r="DL3" s="125" t="s">
        <v>94</v>
      </c>
      <c r="DM3" s="48" t="s">
        <v>0</v>
      </c>
      <c r="DN3" s="49"/>
      <c r="DO3" s="49"/>
      <c r="DP3" s="49"/>
      <c r="DQ3" s="49"/>
      <c r="DR3" s="50"/>
      <c r="DS3" s="124" t="s">
        <v>115</v>
      </c>
      <c r="DT3" s="124" t="s">
        <v>91</v>
      </c>
      <c r="DU3" s="125" t="s">
        <v>94</v>
      </c>
      <c r="DV3" s="48" t="s">
        <v>1</v>
      </c>
      <c r="DW3" s="49"/>
      <c r="DX3" s="49"/>
      <c r="DY3" s="49"/>
      <c r="DZ3" s="49"/>
      <c r="EA3" s="50"/>
      <c r="EB3" s="124" t="s">
        <v>115</v>
      </c>
      <c r="EC3" s="124" t="s">
        <v>91</v>
      </c>
      <c r="ED3" s="125" t="s">
        <v>94</v>
      </c>
      <c r="EE3" s="53" t="s">
        <v>2</v>
      </c>
      <c r="EF3" s="54"/>
      <c r="EG3" s="54"/>
      <c r="EH3" s="54"/>
      <c r="EI3" s="54"/>
      <c r="EJ3" s="51"/>
      <c r="EK3" s="124" t="s">
        <v>115</v>
      </c>
      <c r="EL3" s="124" t="s">
        <v>91</v>
      </c>
      <c r="EM3" s="125" t="s">
        <v>94</v>
      </c>
      <c r="EN3" s="48" t="s">
        <v>40</v>
      </c>
      <c r="EO3" s="49"/>
      <c r="EP3" s="49"/>
      <c r="EQ3" s="49"/>
      <c r="ER3" s="49"/>
      <c r="ES3" s="50"/>
      <c r="ET3" s="124" t="s">
        <v>115</v>
      </c>
      <c r="EU3" s="124" t="s">
        <v>91</v>
      </c>
      <c r="EV3" s="125" t="s">
        <v>94</v>
      </c>
      <c r="EW3" s="53" t="s">
        <v>60</v>
      </c>
      <c r="EX3" s="54"/>
      <c r="EY3" s="54"/>
      <c r="EZ3" s="54"/>
      <c r="FA3" s="54"/>
      <c r="FB3" s="51"/>
      <c r="FC3" s="124" t="s">
        <v>115</v>
      </c>
      <c r="FD3" s="124" t="s">
        <v>91</v>
      </c>
      <c r="FE3" s="125" t="s">
        <v>94</v>
      </c>
      <c r="FF3" s="53" t="s">
        <v>112</v>
      </c>
      <c r="FG3" s="54"/>
      <c r="FH3" s="54"/>
      <c r="FI3" s="54"/>
      <c r="FJ3" s="54"/>
      <c r="FK3" s="51"/>
      <c r="FL3" s="124" t="s">
        <v>115</v>
      </c>
      <c r="FM3" s="124" t="s">
        <v>91</v>
      </c>
      <c r="FN3" s="125" t="s">
        <v>94</v>
      </c>
      <c r="FO3" s="48" t="s">
        <v>3</v>
      </c>
      <c r="FP3" s="49"/>
      <c r="FQ3" s="49"/>
      <c r="FR3" s="49"/>
      <c r="FS3" s="49"/>
      <c r="FT3" s="50"/>
      <c r="FU3" s="124" t="s">
        <v>115</v>
      </c>
      <c r="FV3" s="124" t="s">
        <v>91</v>
      </c>
      <c r="FW3" s="125" t="s">
        <v>94</v>
      </c>
      <c r="FX3" s="48" t="s">
        <v>61</v>
      </c>
      <c r="FY3" s="49"/>
      <c r="FZ3" s="49"/>
      <c r="GA3" s="49"/>
      <c r="GB3" s="49"/>
      <c r="GC3" s="50"/>
    </row>
    <row r="4" spans="1:185" ht="12.75">
      <c r="A4" s="257" t="s">
        <v>116</v>
      </c>
      <c r="B4" s="259"/>
      <c r="C4" s="52" t="s">
        <v>25</v>
      </c>
      <c r="D4" s="396" t="s">
        <v>279</v>
      </c>
      <c r="E4" s="397"/>
      <c r="F4" s="52" t="s">
        <v>28</v>
      </c>
      <c r="G4" s="52" t="s">
        <v>216</v>
      </c>
      <c r="H4" s="52" t="s">
        <v>217</v>
      </c>
      <c r="I4" s="257" t="s">
        <v>116</v>
      </c>
      <c r="J4" s="259"/>
      <c r="K4" s="52" t="s">
        <v>25</v>
      </c>
      <c r="L4" s="396" t="s">
        <v>279</v>
      </c>
      <c r="M4" s="397"/>
      <c r="N4" s="52" t="s">
        <v>28</v>
      </c>
      <c r="O4" s="52" t="s">
        <v>216</v>
      </c>
      <c r="P4" s="52" t="s">
        <v>217</v>
      </c>
      <c r="Q4" s="257" t="s">
        <v>116</v>
      </c>
      <c r="R4" s="259"/>
      <c r="S4" s="52" t="s">
        <v>25</v>
      </c>
      <c r="T4" s="396" t="s">
        <v>279</v>
      </c>
      <c r="U4" s="397"/>
      <c r="V4" s="52" t="s">
        <v>28</v>
      </c>
      <c r="W4" s="52" t="s">
        <v>216</v>
      </c>
      <c r="X4" s="52" t="s">
        <v>217</v>
      </c>
      <c r="Y4" s="257" t="s">
        <v>116</v>
      </c>
      <c r="Z4" s="259"/>
      <c r="AA4" s="52" t="s">
        <v>25</v>
      </c>
      <c r="AB4" s="396" t="s">
        <v>279</v>
      </c>
      <c r="AC4" s="397"/>
      <c r="AD4" s="52" t="s">
        <v>28</v>
      </c>
      <c r="AE4" s="52" t="s">
        <v>216</v>
      </c>
      <c r="AF4" s="52" t="s">
        <v>217</v>
      </c>
      <c r="AG4" s="211" t="s">
        <v>275</v>
      </c>
      <c r="AH4" s="257" t="s">
        <v>116</v>
      </c>
      <c r="AI4" s="259"/>
      <c r="AJ4" s="52" t="s">
        <v>25</v>
      </c>
      <c r="AK4" s="396" t="s">
        <v>279</v>
      </c>
      <c r="AL4" s="397"/>
      <c r="AM4" s="52" t="s">
        <v>28</v>
      </c>
      <c r="AN4" s="52" t="s">
        <v>216</v>
      </c>
      <c r="AO4" s="52" t="s">
        <v>217</v>
      </c>
      <c r="AP4" s="257" t="s">
        <v>116</v>
      </c>
      <c r="AQ4" s="259"/>
      <c r="AR4" s="52" t="s">
        <v>25</v>
      </c>
      <c r="AS4" s="396" t="s">
        <v>279</v>
      </c>
      <c r="AT4" s="397"/>
      <c r="AU4" s="52" t="s">
        <v>28</v>
      </c>
      <c r="AV4" s="52" t="s">
        <v>216</v>
      </c>
      <c r="AW4" s="52" t="s">
        <v>217</v>
      </c>
      <c r="AX4" s="257" t="s">
        <v>116</v>
      </c>
      <c r="AY4" s="259"/>
      <c r="AZ4" s="52" t="s">
        <v>25</v>
      </c>
      <c r="BA4" s="396" t="s">
        <v>279</v>
      </c>
      <c r="BB4" s="397"/>
      <c r="BC4" s="52" t="s">
        <v>28</v>
      </c>
      <c r="BD4" s="52" t="s">
        <v>216</v>
      </c>
      <c r="BE4" s="52" t="s">
        <v>217</v>
      </c>
      <c r="BF4" s="257" t="s">
        <v>116</v>
      </c>
      <c r="BG4" s="259"/>
      <c r="BH4" s="52" t="s">
        <v>25</v>
      </c>
      <c r="BI4" s="396" t="s">
        <v>279</v>
      </c>
      <c r="BJ4" s="397"/>
      <c r="BK4" s="52" t="s">
        <v>28</v>
      </c>
      <c r="BL4" s="52" t="s">
        <v>216</v>
      </c>
      <c r="BM4" s="52" t="s">
        <v>217</v>
      </c>
      <c r="BN4" s="257" t="s">
        <v>116</v>
      </c>
      <c r="BO4" s="259"/>
      <c r="BP4" s="52" t="s">
        <v>25</v>
      </c>
      <c r="BQ4" s="396" t="s">
        <v>279</v>
      </c>
      <c r="BR4" s="397"/>
      <c r="BS4" s="52" t="s">
        <v>28</v>
      </c>
      <c r="BT4" s="52" t="s">
        <v>216</v>
      </c>
      <c r="BU4" s="52" t="s">
        <v>217</v>
      </c>
      <c r="BV4" s="257" t="s">
        <v>116</v>
      </c>
      <c r="BW4" s="259"/>
      <c r="BX4" s="52" t="s">
        <v>25</v>
      </c>
      <c r="BY4" s="396" t="s">
        <v>279</v>
      </c>
      <c r="BZ4" s="397"/>
      <c r="CA4" s="52" t="s">
        <v>28</v>
      </c>
      <c r="CB4" s="52" t="s">
        <v>216</v>
      </c>
      <c r="CC4" s="52" t="s">
        <v>217</v>
      </c>
      <c r="CD4" s="257" t="s">
        <v>116</v>
      </c>
      <c r="CE4" s="259"/>
      <c r="CF4" s="52" t="s">
        <v>25</v>
      </c>
      <c r="CG4" s="396" t="s">
        <v>279</v>
      </c>
      <c r="CH4" s="397"/>
      <c r="CI4" s="52" t="s">
        <v>28</v>
      </c>
      <c r="CJ4" s="52" t="s">
        <v>216</v>
      </c>
      <c r="CK4" s="52" t="s">
        <v>217</v>
      </c>
      <c r="CL4" s="257" t="s">
        <v>116</v>
      </c>
      <c r="CM4" s="259"/>
      <c r="CN4" s="52" t="s">
        <v>25</v>
      </c>
      <c r="CO4" s="396" t="s">
        <v>279</v>
      </c>
      <c r="CP4" s="397"/>
      <c r="CQ4" s="52" t="s">
        <v>28</v>
      </c>
      <c r="CR4" s="52" t="s">
        <v>216</v>
      </c>
      <c r="CS4" s="52" t="s">
        <v>217</v>
      </c>
      <c r="CT4" s="257" t="s">
        <v>116</v>
      </c>
      <c r="CU4" s="259"/>
      <c r="CV4" s="52" t="s">
        <v>25</v>
      </c>
      <c r="CW4" s="396" t="s">
        <v>279</v>
      </c>
      <c r="CX4" s="397"/>
      <c r="CY4" s="52" t="s">
        <v>28</v>
      </c>
      <c r="CZ4" s="52" t="s">
        <v>216</v>
      </c>
      <c r="DA4" s="52" t="s">
        <v>217</v>
      </c>
      <c r="DB4" s="257" t="s">
        <v>116</v>
      </c>
      <c r="DC4" s="259"/>
      <c r="DD4" s="52" t="s">
        <v>25</v>
      </c>
      <c r="DE4" s="396" t="s">
        <v>279</v>
      </c>
      <c r="DF4" s="397"/>
      <c r="DG4" s="52" t="s">
        <v>28</v>
      </c>
      <c r="DH4" s="52" t="s">
        <v>216</v>
      </c>
      <c r="DI4" s="52" t="s">
        <v>217</v>
      </c>
      <c r="DJ4" s="124" t="s">
        <v>116</v>
      </c>
      <c r="DK4" s="124" t="s">
        <v>115</v>
      </c>
      <c r="DL4" s="125" t="s">
        <v>95</v>
      </c>
      <c r="DM4" s="52" t="s">
        <v>25</v>
      </c>
      <c r="DN4" s="396" t="s">
        <v>279</v>
      </c>
      <c r="DO4" s="397"/>
      <c r="DP4" s="52" t="s">
        <v>28</v>
      </c>
      <c r="DQ4" s="52" t="s">
        <v>216</v>
      </c>
      <c r="DR4" s="52" t="s">
        <v>217</v>
      </c>
      <c r="DS4" s="124" t="s">
        <v>116</v>
      </c>
      <c r="DT4" s="124" t="s">
        <v>115</v>
      </c>
      <c r="DU4" s="125" t="s">
        <v>95</v>
      </c>
      <c r="DV4" s="52" t="s">
        <v>25</v>
      </c>
      <c r="DW4" s="396" t="s">
        <v>279</v>
      </c>
      <c r="DX4" s="397"/>
      <c r="DY4" s="52" t="s">
        <v>28</v>
      </c>
      <c r="DZ4" s="52" t="s">
        <v>216</v>
      </c>
      <c r="EA4" s="52" t="s">
        <v>217</v>
      </c>
      <c r="EB4" s="124" t="s">
        <v>116</v>
      </c>
      <c r="EC4" s="124" t="s">
        <v>115</v>
      </c>
      <c r="ED4" s="125" t="s">
        <v>95</v>
      </c>
      <c r="EE4" s="52" t="s">
        <v>25</v>
      </c>
      <c r="EF4" s="396" t="s">
        <v>279</v>
      </c>
      <c r="EG4" s="397"/>
      <c r="EH4" s="52" t="s">
        <v>28</v>
      </c>
      <c r="EI4" s="52" t="s">
        <v>216</v>
      </c>
      <c r="EJ4" s="52" t="s">
        <v>217</v>
      </c>
      <c r="EK4" s="124" t="s">
        <v>116</v>
      </c>
      <c r="EL4" s="124" t="s">
        <v>115</v>
      </c>
      <c r="EM4" s="125" t="s">
        <v>95</v>
      </c>
      <c r="EN4" s="52" t="s">
        <v>25</v>
      </c>
      <c r="EO4" s="396" t="s">
        <v>279</v>
      </c>
      <c r="EP4" s="397"/>
      <c r="EQ4" s="52" t="s">
        <v>28</v>
      </c>
      <c r="ER4" s="52" t="s">
        <v>216</v>
      </c>
      <c r="ES4" s="52" t="s">
        <v>217</v>
      </c>
      <c r="ET4" s="124" t="s">
        <v>116</v>
      </c>
      <c r="EU4" s="124" t="s">
        <v>115</v>
      </c>
      <c r="EV4" s="125" t="s">
        <v>95</v>
      </c>
      <c r="EW4" s="52" t="s">
        <v>25</v>
      </c>
      <c r="EX4" s="396" t="s">
        <v>279</v>
      </c>
      <c r="EY4" s="397"/>
      <c r="EZ4" s="52" t="s">
        <v>28</v>
      </c>
      <c r="FA4" s="52" t="s">
        <v>216</v>
      </c>
      <c r="FB4" s="52" t="s">
        <v>217</v>
      </c>
      <c r="FC4" s="124" t="s">
        <v>116</v>
      </c>
      <c r="FD4" s="124" t="s">
        <v>115</v>
      </c>
      <c r="FE4" s="125" t="s">
        <v>95</v>
      </c>
      <c r="FF4" s="52" t="s">
        <v>25</v>
      </c>
      <c r="FG4" s="396" t="s">
        <v>279</v>
      </c>
      <c r="FH4" s="397"/>
      <c r="FI4" s="52" t="s">
        <v>28</v>
      </c>
      <c r="FJ4" s="52" t="s">
        <v>216</v>
      </c>
      <c r="FK4" s="52" t="s">
        <v>217</v>
      </c>
      <c r="FL4" s="124" t="s">
        <v>116</v>
      </c>
      <c r="FM4" s="124" t="s">
        <v>115</v>
      </c>
      <c r="FN4" s="125" t="s">
        <v>95</v>
      </c>
      <c r="FO4" s="52" t="s">
        <v>25</v>
      </c>
      <c r="FP4" s="396" t="s">
        <v>279</v>
      </c>
      <c r="FQ4" s="397"/>
      <c r="FR4" s="52" t="s">
        <v>28</v>
      </c>
      <c r="FS4" s="52" t="s">
        <v>216</v>
      </c>
      <c r="FT4" s="52" t="s">
        <v>217</v>
      </c>
      <c r="FU4" s="124" t="s">
        <v>116</v>
      </c>
      <c r="FV4" s="124" t="s">
        <v>115</v>
      </c>
      <c r="FW4" s="125" t="s">
        <v>95</v>
      </c>
      <c r="FX4" s="52" t="s">
        <v>25</v>
      </c>
      <c r="FY4" s="396" t="s">
        <v>279</v>
      </c>
      <c r="FZ4" s="397"/>
      <c r="GA4" s="52" t="s">
        <v>28</v>
      </c>
      <c r="GB4" s="52" t="s">
        <v>216</v>
      </c>
      <c r="GC4" s="52" t="s">
        <v>217</v>
      </c>
    </row>
    <row r="5" spans="1:185" ht="12.75">
      <c r="A5" s="260"/>
      <c r="B5" s="261"/>
      <c r="C5" s="47" t="s">
        <v>64</v>
      </c>
      <c r="D5" s="47" t="s">
        <v>24</v>
      </c>
      <c r="E5" s="47" t="s">
        <v>214</v>
      </c>
      <c r="F5" s="47" t="s">
        <v>64</v>
      </c>
      <c r="G5" s="47" t="s">
        <v>280</v>
      </c>
      <c r="H5" s="47" t="s">
        <v>218</v>
      </c>
      <c r="I5" s="260"/>
      <c r="J5" s="261"/>
      <c r="K5" s="47" t="s">
        <v>64</v>
      </c>
      <c r="L5" s="47" t="s">
        <v>24</v>
      </c>
      <c r="M5" s="47" t="s">
        <v>214</v>
      </c>
      <c r="N5" s="47" t="s">
        <v>64</v>
      </c>
      <c r="O5" s="47" t="s">
        <v>280</v>
      </c>
      <c r="P5" s="47" t="s">
        <v>218</v>
      </c>
      <c r="Q5" s="260"/>
      <c r="R5" s="261"/>
      <c r="S5" s="47" t="s">
        <v>64</v>
      </c>
      <c r="T5" s="47" t="s">
        <v>24</v>
      </c>
      <c r="U5" s="47" t="s">
        <v>214</v>
      </c>
      <c r="V5" s="47" t="s">
        <v>64</v>
      </c>
      <c r="W5" s="47" t="s">
        <v>280</v>
      </c>
      <c r="X5" s="47" t="s">
        <v>218</v>
      </c>
      <c r="Y5" s="260"/>
      <c r="Z5" s="261"/>
      <c r="AA5" s="47" t="s">
        <v>64</v>
      </c>
      <c r="AB5" s="47" t="s">
        <v>24</v>
      </c>
      <c r="AC5" s="47" t="s">
        <v>214</v>
      </c>
      <c r="AD5" s="47" t="s">
        <v>64</v>
      </c>
      <c r="AE5" s="47" t="s">
        <v>280</v>
      </c>
      <c r="AF5" s="47" t="s">
        <v>218</v>
      </c>
      <c r="AG5" s="212" t="s">
        <v>272</v>
      </c>
      <c r="AH5" s="260"/>
      <c r="AI5" s="261"/>
      <c r="AJ5" s="47" t="s">
        <v>64</v>
      </c>
      <c r="AK5" s="47" t="s">
        <v>24</v>
      </c>
      <c r="AL5" s="47" t="s">
        <v>214</v>
      </c>
      <c r="AM5" s="47" t="s">
        <v>64</v>
      </c>
      <c r="AN5" s="47" t="s">
        <v>280</v>
      </c>
      <c r="AO5" s="47" t="s">
        <v>218</v>
      </c>
      <c r="AP5" s="260"/>
      <c r="AQ5" s="261"/>
      <c r="AR5" s="47" t="s">
        <v>64</v>
      </c>
      <c r="AS5" s="47" t="s">
        <v>24</v>
      </c>
      <c r="AT5" s="47" t="s">
        <v>214</v>
      </c>
      <c r="AU5" s="47" t="s">
        <v>64</v>
      </c>
      <c r="AV5" s="47" t="s">
        <v>280</v>
      </c>
      <c r="AW5" s="47" t="s">
        <v>218</v>
      </c>
      <c r="AX5" s="260"/>
      <c r="AY5" s="261"/>
      <c r="AZ5" s="47" t="s">
        <v>64</v>
      </c>
      <c r="BA5" s="47" t="s">
        <v>24</v>
      </c>
      <c r="BB5" s="47" t="s">
        <v>214</v>
      </c>
      <c r="BC5" s="47" t="s">
        <v>64</v>
      </c>
      <c r="BD5" s="47" t="s">
        <v>280</v>
      </c>
      <c r="BE5" s="47" t="s">
        <v>218</v>
      </c>
      <c r="BF5" s="260"/>
      <c r="BG5" s="261"/>
      <c r="BH5" s="47" t="s">
        <v>64</v>
      </c>
      <c r="BI5" s="47" t="s">
        <v>24</v>
      </c>
      <c r="BJ5" s="47" t="s">
        <v>214</v>
      </c>
      <c r="BK5" s="47" t="s">
        <v>64</v>
      </c>
      <c r="BL5" s="47" t="s">
        <v>280</v>
      </c>
      <c r="BM5" s="47" t="s">
        <v>218</v>
      </c>
      <c r="BN5" s="260"/>
      <c r="BO5" s="261"/>
      <c r="BP5" s="47" t="s">
        <v>64</v>
      </c>
      <c r="BQ5" s="47" t="s">
        <v>24</v>
      </c>
      <c r="BR5" s="47" t="s">
        <v>214</v>
      </c>
      <c r="BS5" s="47" t="s">
        <v>64</v>
      </c>
      <c r="BT5" s="47" t="s">
        <v>280</v>
      </c>
      <c r="BU5" s="47" t="s">
        <v>218</v>
      </c>
      <c r="BV5" s="260"/>
      <c r="BW5" s="261"/>
      <c r="BX5" s="47" t="s">
        <v>64</v>
      </c>
      <c r="BY5" s="47" t="s">
        <v>24</v>
      </c>
      <c r="BZ5" s="47" t="s">
        <v>214</v>
      </c>
      <c r="CA5" s="47" t="s">
        <v>64</v>
      </c>
      <c r="CB5" s="47" t="s">
        <v>280</v>
      </c>
      <c r="CC5" s="47" t="s">
        <v>218</v>
      </c>
      <c r="CD5" s="260"/>
      <c r="CE5" s="261"/>
      <c r="CF5" s="47" t="s">
        <v>64</v>
      </c>
      <c r="CG5" s="47" t="s">
        <v>24</v>
      </c>
      <c r="CH5" s="47" t="s">
        <v>214</v>
      </c>
      <c r="CI5" s="47" t="s">
        <v>64</v>
      </c>
      <c r="CJ5" s="47" t="s">
        <v>280</v>
      </c>
      <c r="CK5" s="47" t="s">
        <v>218</v>
      </c>
      <c r="CL5" s="260"/>
      <c r="CM5" s="261"/>
      <c r="CN5" s="47" t="s">
        <v>64</v>
      </c>
      <c r="CO5" s="47" t="s">
        <v>24</v>
      </c>
      <c r="CP5" s="47" t="s">
        <v>214</v>
      </c>
      <c r="CQ5" s="47" t="s">
        <v>64</v>
      </c>
      <c r="CR5" s="47" t="s">
        <v>280</v>
      </c>
      <c r="CS5" s="47" t="s">
        <v>218</v>
      </c>
      <c r="CT5" s="260"/>
      <c r="CU5" s="261"/>
      <c r="CV5" s="47" t="s">
        <v>64</v>
      </c>
      <c r="CW5" s="47" t="s">
        <v>24</v>
      </c>
      <c r="CX5" s="47" t="s">
        <v>214</v>
      </c>
      <c r="CY5" s="47" t="s">
        <v>64</v>
      </c>
      <c r="CZ5" s="47" t="s">
        <v>280</v>
      </c>
      <c r="DA5" s="47" t="s">
        <v>218</v>
      </c>
      <c r="DB5" s="260"/>
      <c r="DC5" s="261"/>
      <c r="DD5" s="47" t="s">
        <v>64</v>
      </c>
      <c r="DE5" s="47" t="s">
        <v>24</v>
      </c>
      <c r="DF5" s="47" t="s">
        <v>214</v>
      </c>
      <c r="DG5" s="47" t="s">
        <v>64</v>
      </c>
      <c r="DH5" s="47" t="s">
        <v>280</v>
      </c>
      <c r="DI5" s="47" t="s">
        <v>218</v>
      </c>
      <c r="DJ5" s="126"/>
      <c r="DK5" s="126"/>
      <c r="DL5" s="127"/>
      <c r="DM5" s="47" t="s">
        <v>64</v>
      </c>
      <c r="DN5" s="47" t="s">
        <v>24</v>
      </c>
      <c r="DO5" s="47" t="s">
        <v>214</v>
      </c>
      <c r="DP5" s="47" t="s">
        <v>64</v>
      </c>
      <c r="DQ5" s="47" t="s">
        <v>280</v>
      </c>
      <c r="DR5" s="47" t="s">
        <v>218</v>
      </c>
      <c r="DS5" s="126"/>
      <c r="DT5" s="126"/>
      <c r="DU5" s="127"/>
      <c r="DV5" s="47" t="s">
        <v>64</v>
      </c>
      <c r="DW5" s="47" t="s">
        <v>24</v>
      </c>
      <c r="DX5" s="47" t="s">
        <v>214</v>
      </c>
      <c r="DY5" s="47" t="s">
        <v>64</v>
      </c>
      <c r="DZ5" s="47" t="s">
        <v>280</v>
      </c>
      <c r="EA5" s="47" t="s">
        <v>218</v>
      </c>
      <c r="EB5" s="126"/>
      <c r="EC5" s="126"/>
      <c r="ED5" s="127"/>
      <c r="EE5" s="47" t="s">
        <v>64</v>
      </c>
      <c r="EF5" s="47" t="s">
        <v>24</v>
      </c>
      <c r="EG5" s="47" t="s">
        <v>214</v>
      </c>
      <c r="EH5" s="47" t="s">
        <v>64</v>
      </c>
      <c r="EI5" s="47" t="s">
        <v>280</v>
      </c>
      <c r="EJ5" s="47" t="s">
        <v>218</v>
      </c>
      <c r="EK5" s="126"/>
      <c r="EL5" s="126"/>
      <c r="EM5" s="127"/>
      <c r="EN5" s="47" t="s">
        <v>64</v>
      </c>
      <c r="EO5" s="47" t="s">
        <v>24</v>
      </c>
      <c r="EP5" s="47" t="s">
        <v>214</v>
      </c>
      <c r="EQ5" s="47" t="s">
        <v>64</v>
      </c>
      <c r="ER5" s="47" t="s">
        <v>280</v>
      </c>
      <c r="ES5" s="47" t="s">
        <v>218</v>
      </c>
      <c r="ET5" s="126"/>
      <c r="EU5" s="126"/>
      <c r="EV5" s="127"/>
      <c r="EW5" s="47" t="s">
        <v>64</v>
      </c>
      <c r="EX5" s="47" t="s">
        <v>24</v>
      </c>
      <c r="EY5" s="47" t="s">
        <v>214</v>
      </c>
      <c r="EZ5" s="47" t="s">
        <v>64</v>
      </c>
      <c r="FA5" s="47" t="s">
        <v>280</v>
      </c>
      <c r="FB5" s="47" t="s">
        <v>218</v>
      </c>
      <c r="FC5" s="126"/>
      <c r="FD5" s="126"/>
      <c r="FE5" s="127"/>
      <c r="FF5" s="47" t="s">
        <v>64</v>
      </c>
      <c r="FG5" s="47" t="s">
        <v>24</v>
      </c>
      <c r="FH5" s="47" t="s">
        <v>214</v>
      </c>
      <c r="FI5" s="47" t="s">
        <v>64</v>
      </c>
      <c r="FJ5" s="47" t="s">
        <v>280</v>
      </c>
      <c r="FK5" s="47" t="s">
        <v>218</v>
      </c>
      <c r="FL5" s="126"/>
      <c r="FM5" s="126"/>
      <c r="FN5" s="127"/>
      <c r="FO5" s="47" t="s">
        <v>64</v>
      </c>
      <c r="FP5" s="47" t="s">
        <v>24</v>
      </c>
      <c r="FQ5" s="47" t="s">
        <v>214</v>
      </c>
      <c r="FR5" s="47" t="s">
        <v>64</v>
      </c>
      <c r="FS5" s="47" t="s">
        <v>280</v>
      </c>
      <c r="FT5" s="47" t="s">
        <v>218</v>
      </c>
      <c r="FU5" s="126"/>
      <c r="FV5" s="126"/>
      <c r="FW5" s="127"/>
      <c r="FX5" s="47" t="s">
        <v>64</v>
      </c>
      <c r="FY5" s="47" t="s">
        <v>24</v>
      </c>
      <c r="FZ5" s="47" t="s">
        <v>214</v>
      </c>
      <c r="GA5" s="47" t="s">
        <v>64</v>
      </c>
      <c r="GB5" s="47" t="s">
        <v>280</v>
      </c>
      <c r="GC5" s="47" t="s">
        <v>218</v>
      </c>
    </row>
    <row r="6" spans="1:199" ht="12.75">
      <c r="A6" s="3" t="s">
        <v>106</v>
      </c>
      <c r="B6" s="5" t="s">
        <v>121</v>
      </c>
      <c r="C6" s="364">
        <v>122501</v>
      </c>
      <c r="D6" s="3">
        <f>F6-C6-E6</f>
        <v>4189</v>
      </c>
      <c r="E6" s="3">
        <f>'[1]shkö'!E6</f>
        <v>14154</v>
      </c>
      <c r="F6" s="3">
        <f>'[1]int.kiad.'!D6</f>
        <v>140844</v>
      </c>
      <c r="G6" s="5">
        <v>113266</v>
      </c>
      <c r="H6" s="128">
        <f>G6/F6*100</f>
        <v>80.41947118798103</v>
      </c>
      <c r="I6" s="2" t="s">
        <v>106</v>
      </c>
      <c r="J6" s="5" t="s">
        <v>121</v>
      </c>
      <c r="K6" s="62">
        <v>41221</v>
      </c>
      <c r="L6" s="3">
        <f>N6-K6-M6</f>
        <v>1865</v>
      </c>
      <c r="M6" s="3">
        <f>'[1]shkö'!I6</f>
        <v>5578</v>
      </c>
      <c r="N6" s="3">
        <f>'[1]int.kiad.'!K6</f>
        <v>48664</v>
      </c>
      <c r="O6" s="5">
        <v>40824</v>
      </c>
      <c r="P6" s="128">
        <f>O6/N6*100</f>
        <v>83.88952819332566</v>
      </c>
      <c r="Q6" s="2" t="s">
        <v>106</v>
      </c>
      <c r="R6" s="5" t="s">
        <v>121</v>
      </c>
      <c r="S6" s="62">
        <v>620023</v>
      </c>
      <c r="T6" s="3">
        <f>V6-S6-U6</f>
        <v>40746</v>
      </c>
      <c r="U6" s="3">
        <f>'[1]shkö'!M6</f>
        <v>1182</v>
      </c>
      <c r="V6" s="3">
        <f>'[1]int.kiad.'!R6</f>
        <v>661951</v>
      </c>
      <c r="W6" s="5">
        <v>541862</v>
      </c>
      <c r="X6" s="128">
        <f>W6/V6*100</f>
        <v>81.8583248609036</v>
      </c>
      <c r="Y6" s="2" t="s">
        <v>106</v>
      </c>
      <c r="Z6" s="5" t="s">
        <v>121</v>
      </c>
      <c r="AA6" s="62">
        <v>0</v>
      </c>
      <c r="AB6" s="3">
        <f>AD6-AA6-AC6</f>
        <v>0</v>
      </c>
      <c r="AC6" s="3">
        <f>'[1]shkö'!Q6</f>
        <v>0</v>
      </c>
      <c r="AD6" s="3">
        <f>'[1]int.kiad.'!Y6</f>
        <v>0</v>
      </c>
      <c r="AE6" s="5">
        <v>0</v>
      </c>
      <c r="AF6" s="129">
        <v>0</v>
      </c>
      <c r="AG6" s="203">
        <v>6104</v>
      </c>
      <c r="AH6" s="2" t="s">
        <v>106</v>
      </c>
      <c r="AI6" s="5" t="s">
        <v>121</v>
      </c>
      <c r="AJ6" s="3">
        <f aca="true" t="shared" si="0" ref="AJ6:AJ44">(S6-AA6)</f>
        <v>620023</v>
      </c>
      <c r="AK6" s="3">
        <f aca="true" t="shared" si="1" ref="AK6:AK44">(T6-AB6)</f>
        <v>40746</v>
      </c>
      <c r="AL6" s="3">
        <f aca="true" t="shared" si="2" ref="AL6:AL44">(U6-AC6)</f>
        <v>1182</v>
      </c>
      <c r="AM6" s="3">
        <f aca="true" t="shared" si="3" ref="AM6:AM44">(V6-AD6)</f>
        <v>661951</v>
      </c>
      <c r="AN6" s="201">
        <f>W6-AG6</f>
        <v>535758</v>
      </c>
      <c r="AO6" s="128">
        <f>AN6/AM6*100</f>
        <v>80.93620222644878</v>
      </c>
      <c r="AP6" s="2" t="s">
        <v>106</v>
      </c>
      <c r="AQ6" s="5" t="s">
        <v>121</v>
      </c>
      <c r="AR6" s="62">
        <v>0</v>
      </c>
      <c r="AS6" s="3">
        <f>AU6-AR6-AT6</f>
        <v>0</v>
      </c>
      <c r="AT6" s="3">
        <f>'[1]shkö'!Z6</f>
        <v>0</v>
      </c>
      <c r="AU6" s="3">
        <f>'[1]int.kiad.'!AM6</f>
        <v>0</v>
      </c>
      <c r="AV6" s="5">
        <v>0</v>
      </c>
      <c r="AW6" s="129">
        <v>0</v>
      </c>
      <c r="AX6" s="2" t="s">
        <v>106</v>
      </c>
      <c r="AY6" s="5" t="s">
        <v>121</v>
      </c>
      <c r="AZ6" s="62">
        <v>0</v>
      </c>
      <c r="BA6" s="3">
        <f>BC6-AZ6-BB6</f>
        <v>0</v>
      </c>
      <c r="BB6" s="3">
        <f>'[1]shkö'!AD6</f>
        <v>0</v>
      </c>
      <c r="BC6" s="3">
        <f>'[1]int.kiad.'!AT6</f>
        <v>0</v>
      </c>
      <c r="BD6" s="5">
        <v>0</v>
      </c>
      <c r="BE6" s="129">
        <v>0</v>
      </c>
      <c r="BF6" s="2" t="s">
        <v>106</v>
      </c>
      <c r="BG6" s="5" t="s">
        <v>121</v>
      </c>
      <c r="BH6" s="3">
        <f aca="true" t="shared" si="4" ref="BH6:BH44">(AR6-AZ6)</f>
        <v>0</v>
      </c>
      <c r="BI6" s="3">
        <f aca="true" t="shared" si="5" ref="BI6:BL21">(AS6-BA6)</f>
        <v>0</v>
      </c>
      <c r="BJ6" s="3">
        <f t="shared" si="5"/>
        <v>0</v>
      </c>
      <c r="BK6" s="3">
        <f t="shared" si="5"/>
        <v>0</v>
      </c>
      <c r="BL6" s="3">
        <f t="shared" si="5"/>
        <v>0</v>
      </c>
      <c r="BM6" s="129">
        <v>0</v>
      </c>
      <c r="BN6" s="2" t="s">
        <v>106</v>
      </c>
      <c r="BO6" s="5" t="s">
        <v>121</v>
      </c>
      <c r="BP6" s="62">
        <v>0</v>
      </c>
      <c r="BQ6" s="3">
        <f>BS6-BP6-BR6</f>
        <v>0</v>
      </c>
      <c r="BR6" s="3">
        <f>'[1]shkö'!AL6</f>
        <v>0</v>
      </c>
      <c r="BS6" s="3">
        <f>'[1]int.kiad.'!BH6</f>
        <v>0</v>
      </c>
      <c r="BT6" s="5">
        <v>0</v>
      </c>
      <c r="BU6" s="129">
        <v>0</v>
      </c>
      <c r="BV6" s="2" t="s">
        <v>106</v>
      </c>
      <c r="BW6" s="5" t="s">
        <v>121</v>
      </c>
      <c r="BX6" s="62">
        <v>17190</v>
      </c>
      <c r="BY6" s="3">
        <f>CA6-BX6-BZ6</f>
        <v>3431</v>
      </c>
      <c r="BZ6" s="3">
        <f>'[1]shkö'!AP6</f>
        <v>0</v>
      </c>
      <c r="CA6" s="3">
        <f>'[1]int.kiad.'!BO6</f>
        <v>20621</v>
      </c>
      <c r="CB6" s="5">
        <v>13492</v>
      </c>
      <c r="CC6" s="128">
        <f>CB6/CA6*100</f>
        <v>65.4284467290626</v>
      </c>
      <c r="CD6" s="2" t="s">
        <v>106</v>
      </c>
      <c r="CE6" s="5" t="s">
        <v>121</v>
      </c>
      <c r="CF6" s="62">
        <v>97015</v>
      </c>
      <c r="CG6" s="3">
        <f>CI6-CF6-CH6</f>
        <v>6300</v>
      </c>
      <c r="CH6" s="3">
        <f>'[1]shkö'!AU6</f>
        <v>0</v>
      </c>
      <c r="CI6" s="3">
        <f>'[1]int.kiad.'!BV6</f>
        <v>103315</v>
      </c>
      <c r="CJ6" s="5">
        <v>103370</v>
      </c>
      <c r="CK6" s="128">
        <f>CJ6/CI6*100</f>
        <v>100.05323525141559</v>
      </c>
      <c r="CL6" s="2" t="s">
        <v>106</v>
      </c>
      <c r="CM6" s="5" t="s">
        <v>121</v>
      </c>
      <c r="CN6" s="3">
        <f aca="true" t="shared" si="6" ref="CN6:CN44">(C6+K6+S6+AR6+BP6+BX6+CF6)</f>
        <v>897950</v>
      </c>
      <c r="CO6" s="3">
        <f aca="true" t="shared" si="7" ref="CO6:CO44">(D6+L6+T6+AS6+BQ6+BY6+CG6)</f>
        <v>56531</v>
      </c>
      <c r="CP6" s="3">
        <f aca="true" t="shared" si="8" ref="CP6:CP44">(E6+M6+U6+AT6+BR6+BZ6+CH6)</f>
        <v>20914</v>
      </c>
      <c r="CQ6" s="3">
        <f aca="true" t="shared" si="9" ref="CQ6:CQ44">(F6+N6+V6+AU6+BS6+CA6+CI6)</f>
        <v>975395</v>
      </c>
      <c r="CR6" s="3">
        <f aca="true" t="shared" si="10" ref="CR6:CR44">(G6+O6+W6+AV6+BT6+CB6+CJ6)</f>
        <v>812814</v>
      </c>
      <c r="CS6" s="128">
        <f>CR6/CQ6*100</f>
        <v>83.331778407722</v>
      </c>
      <c r="CT6" s="2" t="s">
        <v>106</v>
      </c>
      <c r="CU6" s="5" t="s">
        <v>121</v>
      </c>
      <c r="CV6" s="3">
        <f>(CN6-DD6)</f>
        <v>783745</v>
      </c>
      <c r="CW6" s="3">
        <f>(CO6-DE6)</f>
        <v>46800</v>
      </c>
      <c r="CX6" s="3">
        <f>(CP6-DF6)</f>
        <v>20914</v>
      </c>
      <c r="CY6" s="3">
        <f>(CQ6-DG6)</f>
        <v>851459</v>
      </c>
      <c r="CZ6" s="3">
        <f>(CR6-DH6)</f>
        <v>695952</v>
      </c>
      <c r="DA6" s="128">
        <f>CZ6/CY6*100</f>
        <v>81.73640774247497</v>
      </c>
      <c r="DB6" s="2" t="s">
        <v>106</v>
      </c>
      <c r="DC6" s="5" t="s">
        <v>121</v>
      </c>
      <c r="DD6" s="3">
        <f>(AZ6+BX6+CF6)</f>
        <v>114205</v>
      </c>
      <c r="DE6" s="3">
        <f>(BA6+BY6+CG6)</f>
        <v>9731</v>
      </c>
      <c r="DF6" s="3">
        <f>(BB6+BZ6+CH6)</f>
        <v>0</v>
      </c>
      <c r="DG6" s="3">
        <f>(BC6+CA6+CI6)</f>
        <v>123936</v>
      </c>
      <c r="DH6" s="3">
        <f>(BD6+CB6+CJ6)</f>
        <v>116862</v>
      </c>
      <c r="DI6" s="128">
        <f>DH6/DG6*100</f>
        <v>94.2922153369481</v>
      </c>
      <c r="DJ6" s="157">
        <v>1</v>
      </c>
      <c r="DK6" s="158" t="s">
        <v>106</v>
      </c>
      <c r="DL6" s="64" t="s">
        <v>52</v>
      </c>
      <c r="DM6" s="64">
        <v>73609</v>
      </c>
      <c r="DN6" s="3">
        <f>DP6-DM6-DO6</f>
        <v>1174</v>
      </c>
      <c r="DO6" s="3">
        <f>'[1]rshkö'!F6</f>
        <v>0</v>
      </c>
      <c r="DP6" s="3">
        <f>'[1]int.kiad.'!CY6</f>
        <v>74783</v>
      </c>
      <c r="DQ6" s="67">
        <v>48290</v>
      </c>
      <c r="DR6" s="146">
        <f>DQ6/DP6*100</f>
        <v>64.57349932471284</v>
      </c>
      <c r="DS6" s="157">
        <v>1</v>
      </c>
      <c r="DT6" s="158" t="s">
        <v>106</v>
      </c>
      <c r="DU6" s="64" t="s">
        <v>52</v>
      </c>
      <c r="DV6" s="64">
        <v>25054</v>
      </c>
      <c r="DW6" s="3">
        <f>DY6-DV6-DX6</f>
        <v>565</v>
      </c>
      <c r="DX6" s="3">
        <f>'[1]rshkö'!I6</f>
        <v>0</v>
      </c>
      <c r="DY6" s="3">
        <f>'[1]int.kiad.'!DG6</f>
        <v>25619</v>
      </c>
      <c r="DZ6" s="67">
        <v>17100</v>
      </c>
      <c r="EA6" s="146">
        <f>DZ6/DY6*100</f>
        <v>66.747335961591</v>
      </c>
      <c r="EB6" s="157">
        <v>1</v>
      </c>
      <c r="EC6" s="158" t="s">
        <v>106</v>
      </c>
      <c r="ED6" s="64" t="s">
        <v>52</v>
      </c>
      <c r="EE6" s="64">
        <v>85094</v>
      </c>
      <c r="EF6" s="3">
        <f>EH6-EE6-EG6</f>
        <v>11512</v>
      </c>
      <c r="EG6" s="3">
        <f>'[1]rshkö'!L6</f>
        <v>0</v>
      </c>
      <c r="EH6" s="3">
        <f>'[1]int.kiad.'!DO6</f>
        <v>96606</v>
      </c>
      <c r="EI6" s="67">
        <v>81966</v>
      </c>
      <c r="EJ6" s="146">
        <f>EI6/EH6*100</f>
        <v>84.84566176013912</v>
      </c>
      <c r="EK6" s="157">
        <v>1</v>
      </c>
      <c r="EL6" s="158" t="s">
        <v>106</v>
      </c>
      <c r="EM6" s="64" t="s">
        <v>52</v>
      </c>
      <c r="EN6" s="64">
        <v>0</v>
      </c>
      <c r="EO6" s="3">
        <f>EQ6-EN6-EP6</f>
        <v>0</v>
      </c>
      <c r="EP6" s="3">
        <f>'[1]rshkö'!P6</f>
        <v>0</v>
      </c>
      <c r="EQ6" s="3">
        <f>'[1]int.kiad.'!DW6</f>
        <v>0</v>
      </c>
      <c r="ER6" s="67">
        <v>0</v>
      </c>
      <c r="ES6" s="159">
        <v>0</v>
      </c>
      <c r="ET6" s="157">
        <v>1</v>
      </c>
      <c r="EU6" s="158" t="s">
        <v>106</v>
      </c>
      <c r="EV6" s="64" t="s">
        <v>52</v>
      </c>
      <c r="EW6" s="64">
        <v>0</v>
      </c>
      <c r="EX6" s="3">
        <f>EZ6-EW6-EY6</f>
        <v>0</v>
      </c>
      <c r="EY6" s="3">
        <f>'[1]rshkö'!S6</f>
        <v>0</v>
      </c>
      <c r="EZ6" s="3">
        <f>'[1]int.kiad.'!EE6</f>
        <v>0</v>
      </c>
      <c r="FA6" s="67">
        <v>0</v>
      </c>
      <c r="FB6" s="159">
        <v>0</v>
      </c>
      <c r="FC6" s="157">
        <v>1</v>
      </c>
      <c r="FD6" s="158" t="s">
        <v>106</v>
      </c>
      <c r="FE6" s="64" t="s">
        <v>52</v>
      </c>
      <c r="FF6" s="64">
        <v>1500</v>
      </c>
      <c r="FG6" s="3">
        <f>FI6-FF6-FH6</f>
        <v>0</v>
      </c>
      <c r="FH6" s="3">
        <f>'[1]rshkö'!V6</f>
        <v>0</v>
      </c>
      <c r="FI6" s="3">
        <f>'[1]int.kiad.'!EM6</f>
        <v>1500</v>
      </c>
      <c r="FJ6" s="67">
        <v>178</v>
      </c>
      <c r="FK6" s="146">
        <f>FJ6/FI6*100</f>
        <v>11.866666666666667</v>
      </c>
      <c r="FL6" s="157">
        <v>1</v>
      </c>
      <c r="FM6" s="158" t="s">
        <v>106</v>
      </c>
      <c r="FN6" s="64" t="s">
        <v>52</v>
      </c>
      <c r="FO6" s="64">
        <v>2500</v>
      </c>
      <c r="FP6" s="3">
        <f>FR6-FO6-FQ6</f>
        <v>0</v>
      </c>
      <c r="FQ6" s="3">
        <f>'[1]rshkö'!Y6</f>
        <v>0</v>
      </c>
      <c r="FR6" s="3">
        <f>'[1]int.kiad.'!EU6</f>
        <v>2500</v>
      </c>
      <c r="FS6" s="67">
        <v>2400</v>
      </c>
      <c r="FT6" s="146">
        <f>FS6/FR6*100</f>
        <v>96</v>
      </c>
      <c r="FU6" s="157">
        <v>1</v>
      </c>
      <c r="FV6" s="158" t="s">
        <v>106</v>
      </c>
      <c r="FW6" s="64" t="s">
        <v>52</v>
      </c>
      <c r="FX6" s="69">
        <f>DM6+DV6+EE6+EN6+EW6+FF6+FO6</f>
        <v>187757</v>
      </c>
      <c r="FY6" s="69">
        <f aca="true" t="shared" si="11" ref="FY6:GB8">DN6+DW6+EF6+EO6+EX6+FG6+FP6</f>
        <v>13251</v>
      </c>
      <c r="FZ6" s="69">
        <f t="shared" si="11"/>
        <v>0</v>
      </c>
      <c r="GA6" s="69">
        <f t="shared" si="11"/>
        <v>201008</v>
      </c>
      <c r="GB6" s="69">
        <f t="shared" si="11"/>
        <v>149934</v>
      </c>
      <c r="GC6" s="146">
        <f>GB6/GA6*100</f>
        <v>74.59106105229642</v>
      </c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</row>
    <row r="7" spans="1:208" ht="12.75">
      <c r="A7" s="87" t="s">
        <v>107</v>
      </c>
      <c r="B7" s="81" t="s">
        <v>122</v>
      </c>
      <c r="C7" s="86">
        <v>110832</v>
      </c>
      <c r="D7" s="3">
        <f aca="true" t="shared" si="12" ref="D7:D44">F7-C7-E7</f>
        <v>4482</v>
      </c>
      <c r="E7" s="3">
        <f>'[1]shkö'!E7</f>
        <v>1446</v>
      </c>
      <c r="F7" s="3">
        <f>'[1]int.kiad.'!D7</f>
        <v>116760</v>
      </c>
      <c r="G7" s="81">
        <v>88236</v>
      </c>
      <c r="H7" s="131">
        <f aca="true" t="shared" si="13" ref="H7:H51">G7/F7*100</f>
        <v>75.57040082219937</v>
      </c>
      <c r="I7" s="80" t="s">
        <v>107</v>
      </c>
      <c r="J7" s="81" t="s">
        <v>122</v>
      </c>
      <c r="K7" s="86">
        <v>38168</v>
      </c>
      <c r="L7" s="3">
        <f aca="true" t="shared" si="14" ref="L7:L44">N7-K7-M7</f>
        <v>1162</v>
      </c>
      <c r="M7" s="3">
        <f>'[1]shkö'!I7</f>
        <v>463</v>
      </c>
      <c r="N7" s="3">
        <f>'[1]int.kiad.'!K7</f>
        <v>39793</v>
      </c>
      <c r="O7" s="81">
        <v>30494</v>
      </c>
      <c r="P7" s="131">
        <f aca="true" t="shared" si="15" ref="P7:P45">O7/N7*100</f>
        <v>76.63156836629558</v>
      </c>
      <c r="Q7" s="80" t="s">
        <v>107</v>
      </c>
      <c r="R7" s="81" t="s">
        <v>122</v>
      </c>
      <c r="S7" s="86">
        <v>44657</v>
      </c>
      <c r="T7" s="3">
        <f aca="true" t="shared" si="16" ref="T7:T44">V7-S7-U7</f>
        <v>2650</v>
      </c>
      <c r="U7" s="3">
        <f>'[1]shkö'!M7</f>
        <v>-2154</v>
      </c>
      <c r="V7" s="3">
        <f>'[1]int.kiad.'!R7</f>
        <v>45153</v>
      </c>
      <c r="W7" s="81">
        <v>32124</v>
      </c>
      <c r="X7" s="131">
        <f aca="true" t="shared" si="17" ref="X7:X45">W7/V7*100</f>
        <v>71.14477443359245</v>
      </c>
      <c r="Y7" s="80" t="s">
        <v>107</v>
      </c>
      <c r="Z7" s="81" t="s">
        <v>122</v>
      </c>
      <c r="AA7" s="86">
        <v>2498</v>
      </c>
      <c r="AB7" s="3">
        <f aca="true" t="shared" si="18" ref="AB7:AB44">AD7-AA7-AC7</f>
        <v>0</v>
      </c>
      <c r="AC7" s="3">
        <f>'[1]shkö'!Q7</f>
        <v>-2498</v>
      </c>
      <c r="AD7" s="3">
        <f>'[1]int.kiad.'!Y7</f>
        <v>0</v>
      </c>
      <c r="AE7" s="81">
        <v>0</v>
      </c>
      <c r="AF7" s="132">
        <v>0</v>
      </c>
      <c r="AG7" s="204">
        <v>0</v>
      </c>
      <c r="AH7" s="80" t="s">
        <v>107</v>
      </c>
      <c r="AI7" s="81" t="s">
        <v>122</v>
      </c>
      <c r="AJ7" s="87">
        <f t="shared" si="0"/>
        <v>42159</v>
      </c>
      <c r="AK7" s="87">
        <f t="shared" si="1"/>
        <v>2650</v>
      </c>
      <c r="AL7" s="87">
        <f t="shared" si="2"/>
        <v>344</v>
      </c>
      <c r="AM7" s="87">
        <f t="shared" si="3"/>
        <v>45153</v>
      </c>
      <c r="AN7" s="202">
        <f aca="true" t="shared" si="19" ref="AN7:AN44">W7-AG7</f>
        <v>32124</v>
      </c>
      <c r="AO7" s="131">
        <f aca="true" t="shared" si="20" ref="AO7:AO45">AN7/AM7*100</f>
        <v>71.14477443359245</v>
      </c>
      <c r="AP7" s="80" t="s">
        <v>107</v>
      </c>
      <c r="AQ7" s="81" t="s">
        <v>122</v>
      </c>
      <c r="AR7" s="86">
        <v>0</v>
      </c>
      <c r="AS7" s="3">
        <f aca="true" t="shared" si="21" ref="AS7:AS44">AU7-AR7-AT7</f>
        <v>0</v>
      </c>
      <c r="AT7" s="3">
        <f>'[1]shkö'!Z7</f>
        <v>0</v>
      </c>
      <c r="AU7" s="3">
        <f>'[1]int.kiad.'!AM7</f>
        <v>0</v>
      </c>
      <c r="AV7" s="81">
        <v>0</v>
      </c>
      <c r="AW7" s="132">
        <v>0</v>
      </c>
      <c r="AX7" s="80" t="s">
        <v>107</v>
      </c>
      <c r="AY7" s="81" t="s">
        <v>122</v>
      </c>
      <c r="AZ7" s="86">
        <v>0</v>
      </c>
      <c r="BA7" s="3">
        <f aca="true" t="shared" si="22" ref="BA7:BA44">BC7-AZ7-BB7</f>
        <v>0</v>
      </c>
      <c r="BB7" s="3">
        <f>'[1]shkö'!AD7</f>
        <v>0</v>
      </c>
      <c r="BC7" s="3">
        <f>'[1]int.kiad.'!AT7</f>
        <v>0</v>
      </c>
      <c r="BD7" s="81">
        <v>0</v>
      </c>
      <c r="BE7" s="132">
        <v>0</v>
      </c>
      <c r="BF7" s="80" t="s">
        <v>107</v>
      </c>
      <c r="BG7" s="81" t="s">
        <v>122</v>
      </c>
      <c r="BH7" s="87">
        <f t="shared" si="4"/>
        <v>0</v>
      </c>
      <c r="BI7" s="87">
        <f t="shared" si="5"/>
        <v>0</v>
      </c>
      <c r="BJ7" s="87">
        <f t="shared" si="5"/>
        <v>0</v>
      </c>
      <c r="BK7" s="87">
        <f t="shared" si="5"/>
        <v>0</v>
      </c>
      <c r="BL7" s="87">
        <f t="shared" si="5"/>
        <v>0</v>
      </c>
      <c r="BM7" s="132">
        <v>0</v>
      </c>
      <c r="BN7" s="80" t="s">
        <v>107</v>
      </c>
      <c r="BO7" s="81" t="s">
        <v>122</v>
      </c>
      <c r="BP7" s="86">
        <v>0</v>
      </c>
      <c r="BQ7" s="3">
        <f aca="true" t="shared" si="23" ref="BQ7:BQ44">BS7-BP7-BR7</f>
        <v>0</v>
      </c>
      <c r="BR7" s="3">
        <f>'[1]shkö'!AL7</f>
        <v>0</v>
      </c>
      <c r="BS7" s="3">
        <f>'[1]int.kiad.'!BH7</f>
        <v>0</v>
      </c>
      <c r="BT7" s="81">
        <v>0</v>
      </c>
      <c r="BU7" s="132">
        <v>0</v>
      </c>
      <c r="BV7" s="80" t="s">
        <v>107</v>
      </c>
      <c r="BW7" s="81" t="s">
        <v>122</v>
      </c>
      <c r="BX7" s="86">
        <v>0</v>
      </c>
      <c r="BY7" s="3">
        <f aca="true" t="shared" si="24" ref="BY7:BY44">CA7-BX7-BZ7</f>
        <v>40</v>
      </c>
      <c r="BZ7" s="3">
        <f>'[1]shkö'!AP7</f>
        <v>0</v>
      </c>
      <c r="CA7" s="3">
        <f>'[1]int.kiad.'!BO7</f>
        <v>40</v>
      </c>
      <c r="CB7" s="81">
        <v>40</v>
      </c>
      <c r="CC7" s="131">
        <f>CB7/CA7*100</f>
        <v>100</v>
      </c>
      <c r="CD7" s="80" t="s">
        <v>107</v>
      </c>
      <c r="CE7" s="81" t="s">
        <v>122</v>
      </c>
      <c r="CF7" s="86">
        <v>0</v>
      </c>
      <c r="CG7" s="3">
        <f aca="true" t="shared" si="25" ref="CG7:CG44">CI7-CF7-CH7</f>
        <v>0</v>
      </c>
      <c r="CH7" s="3">
        <f>'[1]shkö'!AU7</f>
        <v>0</v>
      </c>
      <c r="CI7" s="3">
        <f>'[1]int.kiad.'!BV7</f>
        <v>0</v>
      </c>
      <c r="CJ7" s="81">
        <v>215</v>
      </c>
      <c r="CK7" s="132">
        <v>0</v>
      </c>
      <c r="CL7" s="80" t="s">
        <v>107</v>
      </c>
      <c r="CM7" s="81" t="s">
        <v>122</v>
      </c>
      <c r="CN7" s="87">
        <f t="shared" si="6"/>
        <v>193657</v>
      </c>
      <c r="CO7" s="87">
        <f t="shared" si="7"/>
        <v>8334</v>
      </c>
      <c r="CP7" s="87">
        <f t="shared" si="8"/>
        <v>-245</v>
      </c>
      <c r="CQ7" s="87">
        <f t="shared" si="9"/>
        <v>201746</v>
      </c>
      <c r="CR7" s="87">
        <f t="shared" si="10"/>
        <v>151109</v>
      </c>
      <c r="CS7" s="131">
        <f aca="true" t="shared" si="26" ref="CS7:CS45">CR7/CQ7*100</f>
        <v>74.90061760827972</v>
      </c>
      <c r="CT7" s="80" t="s">
        <v>107</v>
      </c>
      <c r="CU7" s="81" t="s">
        <v>122</v>
      </c>
      <c r="CV7" s="87">
        <f aca="true" t="shared" si="27" ref="CV7:CV44">(CN7-DD7)</f>
        <v>193657</v>
      </c>
      <c r="CW7" s="87">
        <f aca="true" t="shared" si="28" ref="CW7:CW44">(CO7-DE7)</f>
        <v>8294</v>
      </c>
      <c r="CX7" s="87">
        <f aca="true" t="shared" si="29" ref="CX7:CX44">(CP7-DF7)</f>
        <v>-245</v>
      </c>
      <c r="CY7" s="87">
        <f aca="true" t="shared" si="30" ref="CY7:CY44">(CQ7-DG7)</f>
        <v>201706</v>
      </c>
      <c r="CZ7" s="87">
        <f aca="true" t="shared" si="31" ref="CZ7:CZ44">(CR7-DH7)</f>
        <v>150854</v>
      </c>
      <c r="DA7" s="131">
        <f aca="true" t="shared" si="32" ref="DA7:DA45">CZ7/CY7*100</f>
        <v>74.78904940854511</v>
      </c>
      <c r="DB7" s="80" t="s">
        <v>107</v>
      </c>
      <c r="DC7" s="81" t="s">
        <v>122</v>
      </c>
      <c r="DD7" s="87">
        <f aca="true" t="shared" si="33" ref="DD7:DD44">(AZ7+BX7+CF7)</f>
        <v>0</v>
      </c>
      <c r="DE7" s="87">
        <f aca="true" t="shared" si="34" ref="DE7:DE44">(BA7+BY7+CG7)</f>
        <v>40</v>
      </c>
      <c r="DF7" s="87">
        <f aca="true" t="shared" si="35" ref="DF7:DF44">(BB7+BZ7+CH7)</f>
        <v>0</v>
      </c>
      <c r="DG7" s="87">
        <f aca="true" t="shared" si="36" ref="DG7:DG44">(BC7+CA7+CI7)</f>
        <v>40</v>
      </c>
      <c r="DH7" s="87">
        <f aca="true" t="shared" si="37" ref="DH7:DH44">(BD7+CB7+CJ7)</f>
        <v>255</v>
      </c>
      <c r="DI7" s="131">
        <f aca="true" t="shared" si="38" ref="DI7:DI45">DH7/DG7*100</f>
        <v>637.5</v>
      </c>
      <c r="DJ7" s="26">
        <v>1</v>
      </c>
      <c r="DK7" s="26" t="s">
        <v>107</v>
      </c>
      <c r="DL7" s="27" t="s">
        <v>53</v>
      </c>
      <c r="DM7" s="38">
        <f>(DM8-DM6)</f>
        <v>48892</v>
      </c>
      <c r="DN7" s="38">
        <f>(DN8-DN6)</f>
        <v>3015</v>
      </c>
      <c r="DO7" s="38">
        <f>(DO8-DO6)</f>
        <v>14154</v>
      </c>
      <c r="DP7" s="38">
        <f>(DP8-DP6)</f>
        <v>66061</v>
      </c>
      <c r="DQ7" s="38">
        <f>(DQ8-DQ6)</f>
        <v>64976</v>
      </c>
      <c r="DR7" s="147">
        <f>DQ7/DP7*100</f>
        <v>98.35757860159549</v>
      </c>
      <c r="DS7" s="26">
        <v>1</v>
      </c>
      <c r="DT7" s="26" t="s">
        <v>107</v>
      </c>
      <c r="DU7" s="27" t="s">
        <v>53</v>
      </c>
      <c r="DV7" s="38">
        <f>(DV8-DV6)</f>
        <v>16167</v>
      </c>
      <c r="DW7" s="38">
        <f>(DW8-DW6)</f>
        <v>1300</v>
      </c>
      <c r="DX7" s="38">
        <f>(DX8-DX6)</f>
        <v>5578</v>
      </c>
      <c r="DY7" s="38">
        <f>(DY8-DY6)</f>
        <v>23045</v>
      </c>
      <c r="DZ7" s="38">
        <f>(DZ8-DZ6)</f>
        <v>23724</v>
      </c>
      <c r="EA7" s="147">
        <f>DZ7/DY7*100</f>
        <v>102.94640919939249</v>
      </c>
      <c r="EB7" s="26">
        <v>1</v>
      </c>
      <c r="EC7" s="26" t="s">
        <v>107</v>
      </c>
      <c r="ED7" s="27" t="s">
        <v>53</v>
      </c>
      <c r="EE7" s="38">
        <f>(EE8-EE6)</f>
        <v>534929</v>
      </c>
      <c r="EF7" s="38">
        <f>(EF8-EF6)</f>
        <v>29234</v>
      </c>
      <c r="EG7" s="38">
        <f>(EG8-EG6)</f>
        <v>1182</v>
      </c>
      <c r="EH7" s="38">
        <f>(EH8-EH6)</f>
        <v>565345</v>
      </c>
      <c r="EI7" s="38">
        <f>(EI8-EI6)</f>
        <v>459896</v>
      </c>
      <c r="EJ7" s="147">
        <f>EI7/EH7*100</f>
        <v>81.34784954319927</v>
      </c>
      <c r="EK7" s="26">
        <v>1</v>
      </c>
      <c r="EL7" s="26" t="s">
        <v>107</v>
      </c>
      <c r="EM7" s="27" t="s">
        <v>53</v>
      </c>
      <c r="EN7" s="38">
        <f>(EN8-EN6)</f>
        <v>0</v>
      </c>
      <c r="EO7" s="38">
        <f>(EO8-EO6)</f>
        <v>0</v>
      </c>
      <c r="EP7" s="38">
        <f>(EP8-EP6)</f>
        <v>0</v>
      </c>
      <c r="EQ7" s="38">
        <f>(EQ8-EQ6)</f>
        <v>0</v>
      </c>
      <c r="ER7" s="38">
        <f>(ER8-ER6)</f>
        <v>0</v>
      </c>
      <c r="ES7" s="150">
        <v>0</v>
      </c>
      <c r="ET7" s="26">
        <v>1</v>
      </c>
      <c r="EU7" s="26" t="s">
        <v>107</v>
      </c>
      <c r="EV7" s="27" t="s">
        <v>53</v>
      </c>
      <c r="EW7" s="38">
        <f>(EW8-EW6)</f>
        <v>0</v>
      </c>
      <c r="EX7" s="38">
        <f>(EX8-EX6)</f>
        <v>0</v>
      </c>
      <c r="EY7" s="38">
        <f>(EY8-EY6)</f>
        <v>0</v>
      </c>
      <c r="EZ7" s="38">
        <f>(EZ8-EZ6)</f>
        <v>0</v>
      </c>
      <c r="FA7" s="38">
        <f>(FA8-FA6)</f>
        <v>0</v>
      </c>
      <c r="FB7" s="150">
        <v>0</v>
      </c>
      <c r="FC7" s="26">
        <v>1</v>
      </c>
      <c r="FD7" s="26" t="s">
        <v>107</v>
      </c>
      <c r="FE7" s="27" t="s">
        <v>53</v>
      </c>
      <c r="FF7" s="38">
        <f>(FF8-FF6)</f>
        <v>15690</v>
      </c>
      <c r="FG7" s="38">
        <f>(FG8-FG6)</f>
        <v>3431</v>
      </c>
      <c r="FH7" s="38">
        <f>(FH8-FH6)</f>
        <v>0</v>
      </c>
      <c r="FI7" s="38">
        <f>(FI8-FI6)</f>
        <v>19121</v>
      </c>
      <c r="FJ7" s="38">
        <f>(FJ8-FJ6)</f>
        <v>13314</v>
      </c>
      <c r="FK7" s="147">
        <f>FJ7/FI7*100</f>
        <v>69.63024946394017</v>
      </c>
      <c r="FL7" s="26">
        <v>1</v>
      </c>
      <c r="FM7" s="26" t="s">
        <v>107</v>
      </c>
      <c r="FN7" s="27" t="s">
        <v>53</v>
      </c>
      <c r="FO7" s="38">
        <f>(FO8-FO6)</f>
        <v>94515</v>
      </c>
      <c r="FP7" s="38">
        <f>(FP8-FP6)</f>
        <v>6300</v>
      </c>
      <c r="FQ7" s="38">
        <f>(FQ8-FQ6)</f>
        <v>0</v>
      </c>
      <c r="FR7" s="38">
        <f>(FR8-FR6)</f>
        <v>100815</v>
      </c>
      <c r="FS7" s="38">
        <f>(FS8-FS6)</f>
        <v>100970</v>
      </c>
      <c r="FT7" s="147">
        <f>FS7/FR7*100</f>
        <v>100.1537469622576</v>
      </c>
      <c r="FU7" s="26">
        <v>1</v>
      </c>
      <c r="FV7" s="26" t="s">
        <v>107</v>
      </c>
      <c r="FW7" s="27" t="s">
        <v>53</v>
      </c>
      <c r="FX7" s="38">
        <f>DM7+DV7+EE7+EN7+EW7+FF7+FO7</f>
        <v>710193</v>
      </c>
      <c r="FY7" s="38">
        <f t="shared" si="11"/>
        <v>43280</v>
      </c>
      <c r="FZ7" s="38">
        <f t="shared" si="11"/>
        <v>20914</v>
      </c>
      <c r="GA7" s="38">
        <f t="shared" si="11"/>
        <v>774387</v>
      </c>
      <c r="GB7" s="38">
        <f t="shared" si="11"/>
        <v>662880</v>
      </c>
      <c r="GC7" s="147">
        <f>GB7/GA7*100</f>
        <v>85.60061054743946</v>
      </c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</row>
    <row r="8" spans="1:208" ht="12.75">
      <c r="A8" s="87" t="s">
        <v>108</v>
      </c>
      <c r="B8" s="81" t="s">
        <v>51</v>
      </c>
      <c r="C8" s="86">
        <v>69770</v>
      </c>
      <c r="D8" s="3">
        <f t="shared" si="12"/>
        <v>3546</v>
      </c>
      <c r="E8" s="3">
        <f>'[1]shkö'!E8</f>
        <v>1716</v>
      </c>
      <c r="F8" s="3">
        <f>'[1]int.kiad.'!D8</f>
        <v>75032</v>
      </c>
      <c r="G8" s="81">
        <v>57762</v>
      </c>
      <c r="H8" s="131">
        <f t="shared" si="13"/>
        <v>76.98315385435548</v>
      </c>
      <c r="I8" s="80" t="s">
        <v>108</v>
      </c>
      <c r="J8" s="81" t="s">
        <v>51</v>
      </c>
      <c r="K8" s="86">
        <v>22746</v>
      </c>
      <c r="L8" s="3">
        <f t="shared" si="14"/>
        <v>1269</v>
      </c>
      <c r="M8" s="3">
        <f>'[1]shkö'!I8</f>
        <v>549</v>
      </c>
      <c r="N8" s="3">
        <f>'[1]int.kiad.'!K8</f>
        <v>24564</v>
      </c>
      <c r="O8" s="81">
        <v>18959</v>
      </c>
      <c r="P8" s="131">
        <f t="shared" si="15"/>
        <v>77.18205503989579</v>
      </c>
      <c r="Q8" s="80" t="s">
        <v>108</v>
      </c>
      <c r="R8" s="81" t="s">
        <v>51</v>
      </c>
      <c r="S8" s="86">
        <v>24022</v>
      </c>
      <c r="T8" s="3">
        <f t="shared" si="16"/>
        <v>2591</v>
      </c>
      <c r="U8" s="3">
        <f>'[1]shkö'!M8</f>
        <v>2782</v>
      </c>
      <c r="V8" s="3">
        <f>'[1]int.kiad.'!R8</f>
        <v>29395</v>
      </c>
      <c r="W8" s="81">
        <v>26751</v>
      </c>
      <c r="X8" s="131">
        <f t="shared" si="17"/>
        <v>91.00527300561319</v>
      </c>
      <c r="Y8" s="80" t="s">
        <v>108</v>
      </c>
      <c r="Z8" s="205" t="s">
        <v>51</v>
      </c>
      <c r="AA8" s="86">
        <v>3260</v>
      </c>
      <c r="AB8" s="3">
        <f t="shared" si="18"/>
        <v>0</v>
      </c>
      <c r="AC8" s="3">
        <f>'[1]shkö'!Q8</f>
        <v>-3260</v>
      </c>
      <c r="AD8" s="3">
        <f>'[1]int.kiad.'!Y8</f>
        <v>0</v>
      </c>
      <c r="AE8" s="81">
        <v>0</v>
      </c>
      <c r="AF8" s="132">
        <v>0</v>
      </c>
      <c r="AG8" s="204">
        <v>0</v>
      </c>
      <c r="AH8" s="80" t="s">
        <v>108</v>
      </c>
      <c r="AI8" s="81" t="s">
        <v>51</v>
      </c>
      <c r="AJ8" s="87">
        <f t="shared" si="0"/>
        <v>20762</v>
      </c>
      <c r="AK8" s="87">
        <f t="shared" si="1"/>
        <v>2591</v>
      </c>
      <c r="AL8" s="87">
        <f t="shared" si="2"/>
        <v>6042</v>
      </c>
      <c r="AM8" s="87">
        <f t="shared" si="3"/>
        <v>29395</v>
      </c>
      <c r="AN8" s="202">
        <f t="shared" si="19"/>
        <v>26751</v>
      </c>
      <c r="AO8" s="131">
        <f t="shared" si="20"/>
        <v>91.00527300561319</v>
      </c>
      <c r="AP8" s="80" t="s">
        <v>108</v>
      </c>
      <c r="AQ8" s="81" t="s">
        <v>51</v>
      </c>
      <c r="AR8" s="86">
        <v>0</v>
      </c>
      <c r="AS8" s="3">
        <f t="shared" si="21"/>
        <v>669</v>
      </c>
      <c r="AT8" s="3">
        <f>'[1]shkö'!Z8</f>
        <v>0</v>
      </c>
      <c r="AU8" s="3">
        <f>'[1]int.kiad.'!AM8</f>
        <v>669</v>
      </c>
      <c r="AV8" s="81">
        <v>795</v>
      </c>
      <c r="AW8" s="131">
        <f aca="true" t="shared" si="39" ref="AW8:AW45">AV8/AU8*100</f>
        <v>118.8340807174888</v>
      </c>
      <c r="AX8" s="80" t="s">
        <v>108</v>
      </c>
      <c r="AY8" s="81" t="s">
        <v>51</v>
      </c>
      <c r="AZ8" s="86">
        <v>0</v>
      </c>
      <c r="BA8" s="3">
        <f t="shared" si="22"/>
        <v>0</v>
      </c>
      <c r="BB8" s="3">
        <f>'[1]shkö'!AD8</f>
        <v>0</v>
      </c>
      <c r="BC8" s="3">
        <f>'[1]int.kiad.'!AT8</f>
        <v>0</v>
      </c>
      <c r="BD8" s="81">
        <v>0</v>
      </c>
      <c r="BE8" s="132">
        <v>0</v>
      </c>
      <c r="BF8" s="80" t="s">
        <v>108</v>
      </c>
      <c r="BG8" s="81" t="s">
        <v>51</v>
      </c>
      <c r="BH8" s="87">
        <f t="shared" si="4"/>
        <v>0</v>
      </c>
      <c r="BI8" s="87">
        <f t="shared" si="5"/>
        <v>669</v>
      </c>
      <c r="BJ8" s="87">
        <f t="shared" si="5"/>
        <v>0</v>
      </c>
      <c r="BK8" s="87">
        <f t="shared" si="5"/>
        <v>669</v>
      </c>
      <c r="BL8" s="87">
        <f t="shared" si="5"/>
        <v>795</v>
      </c>
      <c r="BM8" s="131">
        <f aca="true" t="shared" si="40" ref="BM8:BM45">BL8/BK8*100</f>
        <v>118.8340807174888</v>
      </c>
      <c r="BN8" s="80" t="s">
        <v>108</v>
      </c>
      <c r="BO8" s="81" t="s">
        <v>51</v>
      </c>
      <c r="BP8" s="86">
        <v>0</v>
      </c>
      <c r="BQ8" s="3">
        <f t="shared" si="23"/>
        <v>0</v>
      </c>
      <c r="BR8" s="3">
        <f>'[1]shkö'!AL8</f>
        <v>0</v>
      </c>
      <c r="BS8" s="3">
        <f>'[1]int.kiad.'!BH8</f>
        <v>0</v>
      </c>
      <c r="BT8" s="81">
        <v>0</v>
      </c>
      <c r="BU8" s="132">
        <v>0</v>
      </c>
      <c r="BV8" s="80" t="s">
        <v>108</v>
      </c>
      <c r="BW8" s="81" t="s">
        <v>51</v>
      </c>
      <c r="BX8" s="86">
        <v>1900</v>
      </c>
      <c r="BY8" s="3">
        <f t="shared" si="24"/>
        <v>0</v>
      </c>
      <c r="BZ8" s="3">
        <f>'[1]shkö'!AP8</f>
        <v>-1190</v>
      </c>
      <c r="CA8" s="3">
        <f>'[1]int.kiad.'!BO8</f>
        <v>710</v>
      </c>
      <c r="CB8" s="81">
        <v>0</v>
      </c>
      <c r="CC8" s="131">
        <f>CB8/CA8*100</f>
        <v>0</v>
      </c>
      <c r="CD8" s="80" t="s">
        <v>108</v>
      </c>
      <c r="CE8" s="81" t="s">
        <v>51</v>
      </c>
      <c r="CF8" s="86">
        <v>1500</v>
      </c>
      <c r="CG8" s="3">
        <f t="shared" si="25"/>
        <v>0</v>
      </c>
      <c r="CH8" s="3">
        <f>'[1]shkö'!AU8</f>
        <v>1190</v>
      </c>
      <c r="CI8" s="3">
        <f>'[1]int.kiad.'!BV8</f>
        <v>2690</v>
      </c>
      <c r="CJ8" s="81">
        <v>2861</v>
      </c>
      <c r="CK8" s="131">
        <f aca="true" t="shared" si="41" ref="CK8:CK45">CJ8/CI8*100</f>
        <v>106.35687732342008</v>
      </c>
      <c r="CL8" s="80" t="s">
        <v>108</v>
      </c>
      <c r="CM8" s="81" t="s">
        <v>51</v>
      </c>
      <c r="CN8" s="87">
        <f t="shared" si="6"/>
        <v>119938</v>
      </c>
      <c r="CO8" s="87">
        <f t="shared" si="7"/>
        <v>8075</v>
      </c>
      <c r="CP8" s="87">
        <f t="shared" si="8"/>
        <v>5047</v>
      </c>
      <c r="CQ8" s="87">
        <f t="shared" si="9"/>
        <v>133060</v>
      </c>
      <c r="CR8" s="87">
        <f t="shared" si="10"/>
        <v>107128</v>
      </c>
      <c r="CS8" s="131">
        <f t="shared" si="26"/>
        <v>80.51104764767774</v>
      </c>
      <c r="CT8" s="80" t="s">
        <v>108</v>
      </c>
      <c r="CU8" s="81" t="s">
        <v>51</v>
      </c>
      <c r="CV8" s="87">
        <f t="shared" si="27"/>
        <v>116538</v>
      </c>
      <c r="CW8" s="87">
        <f t="shared" si="28"/>
        <v>8075</v>
      </c>
      <c r="CX8" s="87">
        <f t="shared" si="29"/>
        <v>5047</v>
      </c>
      <c r="CY8" s="87">
        <f t="shared" si="30"/>
        <v>129660</v>
      </c>
      <c r="CZ8" s="87">
        <f t="shared" si="31"/>
        <v>104267</v>
      </c>
      <c r="DA8" s="131">
        <f t="shared" si="32"/>
        <v>80.41570260681783</v>
      </c>
      <c r="DB8" s="80" t="s">
        <v>108</v>
      </c>
      <c r="DC8" s="81" t="s">
        <v>51</v>
      </c>
      <c r="DD8" s="87">
        <f t="shared" si="33"/>
        <v>3400</v>
      </c>
      <c r="DE8" s="87">
        <f t="shared" si="34"/>
        <v>0</v>
      </c>
      <c r="DF8" s="87">
        <f t="shared" si="35"/>
        <v>0</v>
      </c>
      <c r="DG8" s="87">
        <f t="shared" si="36"/>
        <v>3400</v>
      </c>
      <c r="DH8" s="87">
        <f t="shared" si="37"/>
        <v>2861</v>
      </c>
      <c r="DI8" s="131">
        <f t="shared" si="38"/>
        <v>84.1470588235294</v>
      </c>
      <c r="DJ8" s="294">
        <v>1</v>
      </c>
      <c r="DK8" s="295"/>
      <c r="DL8" s="295" t="s">
        <v>54</v>
      </c>
      <c r="DM8" s="296">
        <f>C6</f>
        <v>122501</v>
      </c>
      <c r="DN8" s="296">
        <f>D6</f>
        <v>4189</v>
      </c>
      <c r="DO8" s="296">
        <f>E6</f>
        <v>14154</v>
      </c>
      <c r="DP8" s="296">
        <f>F6</f>
        <v>140844</v>
      </c>
      <c r="DQ8" s="296">
        <f>G6</f>
        <v>113266</v>
      </c>
      <c r="DR8" s="297">
        <f>DQ8/DP8*100</f>
        <v>80.41947118798103</v>
      </c>
      <c r="DS8" s="294">
        <v>1</v>
      </c>
      <c r="DT8" s="295"/>
      <c r="DU8" s="295" t="s">
        <v>54</v>
      </c>
      <c r="DV8" s="296">
        <f>K6</f>
        <v>41221</v>
      </c>
      <c r="DW8" s="296">
        <f>L6</f>
        <v>1865</v>
      </c>
      <c r="DX8" s="296">
        <f>M6</f>
        <v>5578</v>
      </c>
      <c r="DY8" s="296">
        <f>N6</f>
        <v>48664</v>
      </c>
      <c r="DZ8" s="296">
        <f>O6</f>
        <v>40824</v>
      </c>
      <c r="EA8" s="297">
        <f>DZ8/DY8*100</f>
        <v>83.88952819332566</v>
      </c>
      <c r="EB8" s="294">
        <v>1</v>
      </c>
      <c r="EC8" s="295"/>
      <c r="ED8" s="295" t="s">
        <v>54</v>
      </c>
      <c r="EE8" s="296">
        <f>S6</f>
        <v>620023</v>
      </c>
      <c r="EF8" s="296">
        <f>T6</f>
        <v>40746</v>
      </c>
      <c r="EG8" s="296">
        <f>U6</f>
        <v>1182</v>
      </c>
      <c r="EH8" s="296">
        <f>V6</f>
        <v>661951</v>
      </c>
      <c r="EI8" s="296">
        <f>W6</f>
        <v>541862</v>
      </c>
      <c r="EJ8" s="297">
        <f>EI8/EH8*100</f>
        <v>81.8583248609036</v>
      </c>
      <c r="EK8" s="294">
        <v>1</v>
      </c>
      <c r="EL8" s="295"/>
      <c r="EM8" s="295" t="s">
        <v>54</v>
      </c>
      <c r="EN8" s="296">
        <f>AR6</f>
        <v>0</v>
      </c>
      <c r="EO8" s="296">
        <f>AS6</f>
        <v>0</v>
      </c>
      <c r="EP8" s="296">
        <f>AT6</f>
        <v>0</v>
      </c>
      <c r="EQ8" s="296">
        <f>AU6</f>
        <v>0</v>
      </c>
      <c r="ER8" s="296">
        <f>AV6</f>
        <v>0</v>
      </c>
      <c r="ES8" s="298">
        <v>0</v>
      </c>
      <c r="ET8" s="294">
        <v>1</v>
      </c>
      <c r="EU8" s="295"/>
      <c r="EV8" s="295" t="s">
        <v>54</v>
      </c>
      <c r="EW8" s="296">
        <f>BP6</f>
        <v>0</v>
      </c>
      <c r="EX8" s="296">
        <f>BQ6</f>
        <v>0</v>
      </c>
      <c r="EY8" s="296">
        <f>BR6</f>
        <v>0</v>
      </c>
      <c r="EZ8" s="296">
        <f>BS6</f>
        <v>0</v>
      </c>
      <c r="FA8" s="296">
        <f>BT6</f>
        <v>0</v>
      </c>
      <c r="FB8" s="298">
        <v>0</v>
      </c>
      <c r="FC8" s="294">
        <v>1</v>
      </c>
      <c r="FD8" s="295"/>
      <c r="FE8" s="295" t="s">
        <v>54</v>
      </c>
      <c r="FF8" s="296">
        <f>BX6</f>
        <v>17190</v>
      </c>
      <c r="FG8" s="296">
        <f>BY6</f>
        <v>3431</v>
      </c>
      <c r="FH8" s="296">
        <f>BZ6</f>
        <v>0</v>
      </c>
      <c r="FI8" s="296">
        <f>CA6</f>
        <v>20621</v>
      </c>
      <c r="FJ8" s="296">
        <f>CB6</f>
        <v>13492</v>
      </c>
      <c r="FK8" s="297">
        <f>FJ8/FI8*100</f>
        <v>65.4284467290626</v>
      </c>
      <c r="FL8" s="294">
        <v>1</v>
      </c>
      <c r="FM8" s="295"/>
      <c r="FN8" s="295" t="s">
        <v>54</v>
      </c>
      <c r="FO8" s="296">
        <f>CF6</f>
        <v>97015</v>
      </c>
      <c r="FP8" s="296">
        <f>CG6</f>
        <v>6300</v>
      </c>
      <c r="FQ8" s="296">
        <f>CH6</f>
        <v>0</v>
      </c>
      <c r="FR8" s="296">
        <f>CI6</f>
        <v>103315</v>
      </c>
      <c r="FS8" s="296">
        <f>CJ6</f>
        <v>103370</v>
      </c>
      <c r="FT8" s="297">
        <f>FS8/FR8*100</f>
        <v>100.05323525141559</v>
      </c>
      <c r="FU8" s="294">
        <v>1</v>
      </c>
      <c r="FV8" s="295"/>
      <c r="FW8" s="295" t="s">
        <v>54</v>
      </c>
      <c r="FX8" s="299">
        <f>DM8+DV8+EE8+EN8+EW8+FF8+FO8</f>
        <v>897950</v>
      </c>
      <c r="FY8" s="299">
        <f t="shared" si="11"/>
        <v>56531</v>
      </c>
      <c r="FZ8" s="299">
        <f t="shared" si="11"/>
        <v>20914</v>
      </c>
      <c r="GA8" s="299">
        <f t="shared" si="11"/>
        <v>975395</v>
      </c>
      <c r="GB8" s="299">
        <f t="shared" si="11"/>
        <v>812814</v>
      </c>
      <c r="GC8" s="297">
        <f>GB8/GA8*100</f>
        <v>83.331778407722</v>
      </c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</row>
    <row r="9" spans="1:185" ht="12.75">
      <c r="A9" s="87" t="s">
        <v>109</v>
      </c>
      <c r="B9" s="81" t="s">
        <v>123</v>
      </c>
      <c r="C9" s="86">
        <v>68558</v>
      </c>
      <c r="D9" s="3">
        <f t="shared" si="12"/>
        <v>4687</v>
      </c>
      <c r="E9" s="3">
        <f>'[1]shkö'!E9</f>
        <v>10905</v>
      </c>
      <c r="F9" s="3">
        <f>'[1]int.kiad.'!D9</f>
        <v>84150</v>
      </c>
      <c r="G9" s="81">
        <v>63532</v>
      </c>
      <c r="H9" s="131">
        <f t="shared" si="13"/>
        <v>75.4985145573381</v>
      </c>
      <c r="I9" s="80" t="s">
        <v>109</v>
      </c>
      <c r="J9" s="81" t="s">
        <v>123</v>
      </c>
      <c r="K9" s="86">
        <v>23772</v>
      </c>
      <c r="L9" s="3">
        <f t="shared" si="14"/>
        <v>1591</v>
      </c>
      <c r="M9" s="3">
        <f>'[1]shkö'!I9</f>
        <v>3633</v>
      </c>
      <c r="N9" s="3">
        <f>'[1]int.kiad.'!K9</f>
        <v>28996</v>
      </c>
      <c r="O9" s="81">
        <v>21845</v>
      </c>
      <c r="P9" s="131">
        <f t="shared" si="15"/>
        <v>75.33797765208993</v>
      </c>
      <c r="Q9" s="80" t="s">
        <v>109</v>
      </c>
      <c r="R9" s="81" t="s">
        <v>123</v>
      </c>
      <c r="S9" s="86">
        <v>91851</v>
      </c>
      <c r="T9" s="3">
        <f t="shared" si="16"/>
        <v>3651</v>
      </c>
      <c r="U9" s="3">
        <f>'[1]shkö'!M9</f>
        <v>-15910</v>
      </c>
      <c r="V9" s="3">
        <f>'[1]int.kiad.'!R9</f>
        <v>79592</v>
      </c>
      <c r="W9" s="81">
        <v>56806</v>
      </c>
      <c r="X9" s="131">
        <f t="shared" si="17"/>
        <v>71.37149462257514</v>
      </c>
      <c r="Y9" s="80" t="s">
        <v>109</v>
      </c>
      <c r="Z9" s="81" t="s">
        <v>123</v>
      </c>
      <c r="AA9" s="86">
        <v>17939</v>
      </c>
      <c r="AB9" s="3">
        <f t="shared" si="18"/>
        <v>0</v>
      </c>
      <c r="AC9" s="3">
        <f>'[1]shkö'!Q9</f>
        <v>-17939</v>
      </c>
      <c r="AD9" s="3">
        <f>'[1]int.kiad.'!Y9</f>
        <v>0</v>
      </c>
      <c r="AE9" s="81">
        <v>0</v>
      </c>
      <c r="AF9" s="132">
        <v>0</v>
      </c>
      <c r="AG9" s="204">
        <v>0</v>
      </c>
      <c r="AH9" s="80" t="s">
        <v>109</v>
      </c>
      <c r="AI9" s="81" t="s">
        <v>123</v>
      </c>
      <c r="AJ9" s="87">
        <f t="shared" si="0"/>
        <v>73912</v>
      </c>
      <c r="AK9" s="87">
        <f t="shared" si="1"/>
        <v>3651</v>
      </c>
      <c r="AL9" s="87">
        <f t="shared" si="2"/>
        <v>2029</v>
      </c>
      <c r="AM9" s="87">
        <f t="shared" si="3"/>
        <v>79592</v>
      </c>
      <c r="AN9" s="202">
        <f t="shared" si="19"/>
        <v>56806</v>
      </c>
      <c r="AO9" s="131">
        <f t="shared" si="20"/>
        <v>71.37149462257514</v>
      </c>
      <c r="AP9" s="80" t="s">
        <v>109</v>
      </c>
      <c r="AQ9" s="81" t="s">
        <v>123</v>
      </c>
      <c r="AR9" s="86">
        <v>0</v>
      </c>
      <c r="AS9" s="3">
        <f t="shared" si="21"/>
        <v>0</v>
      </c>
      <c r="AT9" s="3">
        <f>'[1]shkö'!Z9</f>
        <v>0</v>
      </c>
      <c r="AU9" s="3">
        <f>'[1]int.kiad.'!AM9</f>
        <v>0</v>
      </c>
      <c r="AV9" s="81">
        <v>60</v>
      </c>
      <c r="AW9" s="132">
        <v>0</v>
      </c>
      <c r="AX9" s="80" t="s">
        <v>109</v>
      </c>
      <c r="AY9" s="81" t="s">
        <v>123</v>
      </c>
      <c r="AZ9" s="86">
        <v>0</v>
      </c>
      <c r="BA9" s="3">
        <f t="shared" si="22"/>
        <v>0</v>
      </c>
      <c r="BB9" s="3">
        <f>'[1]shkö'!AD9</f>
        <v>0</v>
      </c>
      <c r="BC9" s="3">
        <f>'[1]int.kiad.'!AT9</f>
        <v>0</v>
      </c>
      <c r="BD9" s="81">
        <v>0</v>
      </c>
      <c r="BE9" s="132">
        <v>0</v>
      </c>
      <c r="BF9" s="80" t="s">
        <v>109</v>
      </c>
      <c r="BG9" s="81" t="s">
        <v>123</v>
      </c>
      <c r="BH9" s="87">
        <f t="shared" si="4"/>
        <v>0</v>
      </c>
      <c r="BI9" s="87">
        <f t="shared" si="5"/>
        <v>0</v>
      </c>
      <c r="BJ9" s="87">
        <f t="shared" si="5"/>
        <v>0</v>
      </c>
      <c r="BK9" s="87">
        <f t="shared" si="5"/>
        <v>0</v>
      </c>
      <c r="BL9" s="87">
        <f t="shared" si="5"/>
        <v>60</v>
      </c>
      <c r="BM9" s="132">
        <v>0</v>
      </c>
      <c r="BN9" s="80" t="s">
        <v>109</v>
      </c>
      <c r="BO9" s="81" t="s">
        <v>123</v>
      </c>
      <c r="BP9" s="86">
        <v>0</v>
      </c>
      <c r="BQ9" s="3">
        <f t="shared" si="23"/>
        <v>0</v>
      </c>
      <c r="BR9" s="3">
        <f>'[1]shkö'!AL9</f>
        <v>0</v>
      </c>
      <c r="BS9" s="3">
        <f>'[1]int.kiad.'!BH9</f>
        <v>0</v>
      </c>
      <c r="BT9" s="81">
        <v>0</v>
      </c>
      <c r="BU9" s="132">
        <v>0</v>
      </c>
      <c r="BV9" s="80" t="s">
        <v>109</v>
      </c>
      <c r="BW9" s="81" t="s">
        <v>123</v>
      </c>
      <c r="BX9" s="86">
        <v>209</v>
      </c>
      <c r="BY9" s="3">
        <f t="shared" si="24"/>
        <v>15</v>
      </c>
      <c r="BZ9" s="3">
        <f>'[1]shkö'!AP9</f>
        <v>1015</v>
      </c>
      <c r="CA9" s="3">
        <f>'[1]int.kiad.'!BO9</f>
        <v>1239</v>
      </c>
      <c r="CB9" s="81">
        <v>797</v>
      </c>
      <c r="CC9" s="131">
        <f>CB9/CA9*100</f>
        <v>64.32606941081518</v>
      </c>
      <c r="CD9" s="80" t="s">
        <v>109</v>
      </c>
      <c r="CE9" s="81" t="s">
        <v>123</v>
      </c>
      <c r="CF9" s="86">
        <v>6071</v>
      </c>
      <c r="CG9" s="3">
        <f t="shared" si="25"/>
        <v>0</v>
      </c>
      <c r="CH9" s="3">
        <f>'[1]shkö'!AU9</f>
        <v>299</v>
      </c>
      <c r="CI9" s="3">
        <f>'[1]int.kiad.'!BV9</f>
        <v>6370</v>
      </c>
      <c r="CJ9" s="81">
        <v>5433</v>
      </c>
      <c r="CK9" s="131">
        <f t="shared" si="41"/>
        <v>85.29042386185243</v>
      </c>
      <c r="CL9" s="80" t="s">
        <v>109</v>
      </c>
      <c r="CM9" s="81" t="s">
        <v>123</v>
      </c>
      <c r="CN9" s="87">
        <f t="shared" si="6"/>
        <v>190461</v>
      </c>
      <c r="CO9" s="87">
        <f t="shared" si="7"/>
        <v>9944</v>
      </c>
      <c r="CP9" s="87">
        <f t="shared" si="8"/>
        <v>-58</v>
      </c>
      <c r="CQ9" s="87">
        <f t="shared" si="9"/>
        <v>200347</v>
      </c>
      <c r="CR9" s="87">
        <f t="shared" si="10"/>
        <v>148473</v>
      </c>
      <c r="CS9" s="131">
        <f t="shared" si="26"/>
        <v>74.10792275402177</v>
      </c>
      <c r="CT9" s="80" t="s">
        <v>109</v>
      </c>
      <c r="CU9" s="81" t="s">
        <v>123</v>
      </c>
      <c r="CV9" s="87">
        <f t="shared" si="27"/>
        <v>184181</v>
      </c>
      <c r="CW9" s="87">
        <f t="shared" si="28"/>
        <v>9929</v>
      </c>
      <c r="CX9" s="87">
        <f t="shared" si="29"/>
        <v>-1372</v>
      </c>
      <c r="CY9" s="87">
        <f t="shared" si="30"/>
        <v>192738</v>
      </c>
      <c r="CZ9" s="87">
        <f t="shared" si="31"/>
        <v>142243</v>
      </c>
      <c r="DA9" s="131">
        <f t="shared" si="32"/>
        <v>73.80122238479179</v>
      </c>
      <c r="DB9" s="80" t="s">
        <v>109</v>
      </c>
      <c r="DC9" s="81" t="s">
        <v>123</v>
      </c>
      <c r="DD9" s="87">
        <f t="shared" si="33"/>
        <v>6280</v>
      </c>
      <c r="DE9" s="87">
        <f t="shared" si="34"/>
        <v>15</v>
      </c>
      <c r="DF9" s="87">
        <f t="shared" si="35"/>
        <v>1314</v>
      </c>
      <c r="DG9" s="87">
        <f t="shared" si="36"/>
        <v>7609</v>
      </c>
      <c r="DH9" s="87">
        <f t="shared" si="37"/>
        <v>6230</v>
      </c>
      <c r="DI9" s="131">
        <f t="shared" si="38"/>
        <v>81.87672493100277</v>
      </c>
      <c r="DJ9" s="32"/>
      <c r="DK9" s="31"/>
      <c r="DL9" s="31"/>
      <c r="DM9" s="31"/>
      <c r="DN9" s="31"/>
      <c r="DO9" s="31"/>
      <c r="DP9" s="31"/>
      <c r="DQ9" s="31"/>
      <c r="DR9" s="31"/>
      <c r="DS9" s="32"/>
      <c r="DT9" s="31"/>
      <c r="DU9" s="31"/>
      <c r="DV9" s="31"/>
      <c r="DW9" s="31"/>
      <c r="DX9" s="31"/>
      <c r="DY9" s="31"/>
      <c r="DZ9" s="31"/>
      <c r="EA9" s="31"/>
      <c r="EB9" s="32"/>
      <c r="EC9" s="31"/>
      <c r="ED9" s="31"/>
      <c r="EE9" s="31"/>
      <c r="EF9" s="31"/>
      <c r="EG9" s="31"/>
      <c r="EH9" s="31"/>
      <c r="EI9" s="31"/>
      <c r="EJ9" s="31"/>
      <c r="EK9" s="32"/>
      <c r="EL9" s="31"/>
      <c r="EM9" s="31"/>
      <c r="EN9" s="31"/>
      <c r="EO9" s="31"/>
      <c r="EP9" s="31"/>
      <c r="EQ9" s="31"/>
      <c r="ER9" s="31"/>
      <c r="ES9" s="31"/>
      <c r="ET9" s="32"/>
      <c r="EU9" s="31"/>
      <c r="EV9" s="31"/>
      <c r="EW9" s="31"/>
      <c r="EX9" s="31"/>
      <c r="EY9" s="31"/>
      <c r="EZ9" s="31"/>
      <c r="FA9" s="31"/>
      <c r="FB9" s="31"/>
      <c r="FC9" s="32"/>
      <c r="FD9" s="31"/>
      <c r="FE9" s="31"/>
      <c r="FF9" s="31"/>
      <c r="FG9" s="31"/>
      <c r="FH9" s="31"/>
      <c r="FI9" s="31"/>
      <c r="FJ9" s="31"/>
      <c r="FK9" s="31"/>
      <c r="FL9" s="32"/>
      <c r="FM9" s="31"/>
      <c r="FN9" s="31"/>
      <c r="FO9" s="31"/>
      <c r="FP9" s="31"/>
      <c r="FQ9" s="31"/>
      <c r="FR9" s="31"/>
      <c r="FS9" s="31"/>
      <c r="FT9" s="31"/>
      <c r="FU9" s="32"/>
      <c r="FV9" s="31"/>
      <c r="FW9" s="31"/>
      <c r="FX9" s="31"/>
      <c r="FY9" s="31"/>
      <c r="FZ9" s="31"/>
      <c r="GA9" s="31"/>
      <c r="GB9" s="31"/>
      <c r="GC9" s="31"/>
    </row>
    <row r="10" spans="1:185" ht="12.75">
      <c r="A10" s="87" t="s">
        <v>110</v>
      </c>
      <c r="B10" s="81" t="s">
        <v>124</v>
      </c>
      <c r="C10" s="86">
        <v>45270</v>
      </c>
      <c r="D10" s="3">
        <f t="shared" si="12"/>
        <v>921</v>
      </c>
      <c r="E10" s="3">
        <f>'[1]shkö'!E10</f>
        <v>1929</v>
      </c>
      <c r="F10" s="3">
        <f>'[1]int.kiad.'!D10</f>
        <v>48120</v>
      </c>
      <c r="G10" s="81">
        <v>38889</v>
      </c>
      <c r="H10" s="131">
        <f t="shared" si="13"/>
        <v>80.81670822942644</v>
      </c>
      <c r="I10" s="80" t="s">
        <v>110</v>
      </c>
      <c r="J10" s="81" t="s">
        <v>124</v>
      </c>
      <c r="K10" s="86">
        <v>15330</v>
      </c>
      <c r="L10" s="3">
        <f t="shared" si="14"/>
        <v>253</v>
      </c>
      <c r="M10" s="3">
        <f>'[1]shkö'!I10</f>
        <v>560</v>
      </c>
      <c r="N10" s="3">
        <f>'[1]int.kiad.'!K10</f>
        <v>16143</v>
      </c>
      <c r="O10" s="81">
        <v>12727</v>
      </c>
      <c r="P10" s="131">
        <f t="shared" si="15"/>
        <v>78.83912531747507</v>
      </c>
      <c r="Q10" s="80" t="s">
        <v>110</v>
      </c>
      <c r="R10" s="81" t="s">
        <v>124</v>
      </c>
      <c r="S10" s="86">
        <v>36566</v>
      </c>
      <c r="T10" s="3">
        <f t="shared" si="16"/>
        <v>827</v>
      </c>
      <c r="U10" s="3">
        <f>'[1]shkö'!M10</f>
        <v>119</v>
      </c>
      <c r="V10" s="3">
        <f>'[1]int.kiad.'!R10</f>
        <v>37512</v>
      </c>
      <c r="W10" s="81">
        <v>26364</v>
      </c>
      <c r="X10" s="131">
        <f t="shared" si="17"/>
        <v>70.28150991682661</v>
      </c>
      <c r="Y10" s="80" t="s">
        <v>110</v>
      </c>
      <c r="Z10" s="81" t="s">
        <v>124</v>
      </c>
      <c r="AA10" s="86">
        <v>877</v>
      </c>
      <c r="AB10" s="3">
        <f t="shared" si="18"/>
        <v>0</v>
      </c>
      <c r="AC10" s="3">
        <f>'[1]shkö'!Q10</f>
        <v>-877</v>
      </c>
      <c r="AD10" s="3">
        <f>'[1]int.kiad.'!Y10</f>
        <v>0</v>
      </c>
      <c r="AE10" s="81">
        <v>0</v>
      </c>
      <c r="AF10" s="132">
        <v>0</v>
      </c>
      <c r="AG10" s="204">
        <v>0</v>
      </c>
      <c r="AH10" s="80" t="s">
        <v>110</v>
      </c>
      <c r="AI10" s="81" t="s">
        <v>124</v>
      </c>
      <c r="AJ10" s="87">
        <f t="shared" si="0"/>
        <v>35689</v>
      </c>
      <c r="AK10" s="87">
        <f t="shared" si="1"/>
        <v>827</v>
      </c>
      <c r="AL10" s="87">
        <f t="shared" si="2"/>
        <v>996</v>
      </c>
      <c r="AM10" s="87">
        <f t="shared" si="3"/>
        <v>37512</v>
      </c>
      <c r="AN10" s="202">
        <f t="shared" si="19"/>
        <v>26364</v>
      </c>
      <c r="AO10" s="131">
        <f t="shared" si="20"/>
        <v>70.28150991682661</v>
      </c>
      <c r="AP10" s="80" t="s">
        <v>110</v>
      </c>
      <c r="AQ10" s="81" t="s">
        <v>124</v>
      </c>
      <c r="AR10" s="86">
        <v>0</v>
      </c>
      <c r="AS10" s="3">
        <f t="shared" si="21"/>
        <v>0</v>
      </c>
      <c r="AT10" s="3">
        <f>'[1]shkö'!Z10</f>
        <v>0</v>
      </c>
      <c r="AU10" s="3">
        <f>'[1]int.kiad.'!AM10</f>
        <v>0</v>
      </c>
      <c r="AV10" s="81">
        <v>0</v>
      </c>
      <c r="AW10" s="132">
        <v>0</v>
      </c>
      <c r="AX10" s="80" t="s">
        <v>110</v>
      </c>
      <c r="AY10" s="81" t="s">
        <v>124</v>
      </c>
      <c r="AZ10" s="86">
        <v>0</v>
      </c>
      <c r="BA10" s="3">
        <f t="shared" si="22"/>
        <v>0</v>
      </c>
      <c r="BB10" s="3">
        <f>'[1]shkö'!AD10</f>
        <v>0</v>
      </c>
      <c r="BC10" s="3">
        <f>'[1]int.kiad.'!AT10</f>
        <v>0</v>
      </c>
      <c r="BD10" s="81">
        <v>0</v>
      </c>
      <c r="BE10" s="132">
        <v>0</v>
      </c>
      <c r="BF10" s="80" t="s">
        <v>110</v>
      </c>
      <c r="BG10" s="81" t="s">
        <v>124</v>
      </c>
      <c r="BH10" s="87">
        <f t="shared" si="4"/>
        <v>0</v>
      </c>
      <c r="BI10" s="87">
        <f t="shared" si="5"/>
        <v>0</v>
      </c>
      <c r="BJ10" s="87">
        <f t="shared" si="5"/>
        <v>0</v>
      </c>
      <c r="BK10" s="87">
        <f t="shared" si="5"/>
        <v>0</v>
      </c>
      <c r="BL10" s="87">
        <f t="shared" si="5"/>
        <v>0</v>
      </c>
      <c r="BM10" s="132">
        <v>0</v>
      </c>
      <c r="BN10" s="80" t="s">
        <v>110</v>
      </c>
      <c r="BO10" s="81" t="s">
        <v>124</v>
      </c>
      <c r="BP10" s="86">
        <v>22</v>
      </c>
      <c r="BQ10" s="3">
        <f t="shared" si="23"/>
        <v>0</v>
      </c>
      <c r="BR10" s="3">
        <f>'[1]shkö'!AL10</f>
        <v>0</v>
      </c>
      <c r="BS10" s="3">
        <f>'[1]int.kiad.'!BH10</f>
        <v>22</v>
      </c>
      <c r="BT10" s="81">
        <v>0</v>
      </c>
      <c r="BU10" s="131">
        <f aca="true" t="shared" si="42" ref="BU10:BU45">BT10/BS10*100</f>
        <v>0</v>
      </c>
      <c r="BV10" s="80" t="s">
        <v>110</v>
      </c>
      <c r="BW10" s="81" t="s">
        <v>124</v>
      </c>
      <c r="BX10" s="86">
        <v>0</v>
      </c>
      <c r="BY10" s="3">
        <f t="shared" si="24"/>
        <v>0</v>
      </c>
      <c r="BZ10" s="3">
        <f>'[1]shkö'!AP10</f>
        <v>0</v>
      </c>
      <c r="CA10" s="3">
        <f>'[1]int.kiad.'!BO10</f>
        <v>0</v>
      </c>
      <c r="CB10" s="81">
        <v>0</v>
      </c>
      <c r="CC10" s="132">
        <v>0</v>
      </c>
      <c r="CD10" s="80" t="s">
        <v>110</v>
      </c>
      <c r="CE10" s="81" t="s">
        <v>124</v>
      </c>
      <c r="CF10" s="86">
        <v>0</v>
      </c>
      <c r="CG10" s="3">
        <f t="shared" si="25"/>
        <v>0</v>
      </c>
      <c r="CH10" s="3">
        <f>'[1]shkö'!AU10</f>
        <v>0</v>
      </c>
      <c r="CI10" s="3">
        <f>'[1]int.kiad.'!BV10</f>
        <v>0</v>
      </c>
      <c r="CJ10" s="81">
        <v>0</v>
      </c>
      <c r="CK10" s="132">
        <v>0</v>
      </c>
      <c r="CL10" s="80" t="s">
        <v>110</v>
      </c>
      <c r="CM10" s="81" t="s">
        <v>124</v>
      </c>
      <c r="CN10" s="87">
        <f t="shared" si="6"/>
        <v>97188</v>
      </c>
      <c r="CO10" s="87">
        <f t="shared" si="7"/>
        <v>2001</v>
      </c>
      <c r="CP10" s="87">
        <f t="shared" si="8"/>
        <v>2608</v>
      </c>
      <c r="CQ10" s="87">
        <f t="shared" si="9"/>
        <v>101797</v>
      </c>
      <c r="CR10" s="87">
        <f t="shared" si="10"/>
        <v>77980</v>
      </c>
      <c r="CS10" s="131">
        <f t="shared" si="26"/>
        <v>76.60343625057713</v>
      </c>
      <c r="CT10" s="80" t="s">
        <v>110</v>
      </c>
      <c r="CU10" s="81" t="s">
        <v>124</v>
      </c>
      <c r="CV10" s="87">
        <f t="shared" si="27"/>
        <v>97188</v>
      </c>
      <c r="CW10" s="87">
        <f t="shared" si="28"/>
        <v>2001</v>
      </c>
      <c r="CX10" s="87">
        <f t="shared" si="29"/>
        <v>2608</v>
      </c>
      <c r="CY10" s="87">
        <f t="shared" si="30"/>
        <v>101797</v>
      </c>
      <c r="CZ10" s="87">
        <f t="shared" si="31"/>
        <v>77980</v>
      </c>
      <c r="DA10" s="131">
        <f t="shared" si="32"/>
        <v>76.60343625057713</v>
      </c>
      <c r="DB10" s="80" t="s">
        <v>110</v>
      </c>
      <c r="DC10" s="81" t="s">
        <v>124</v>
      </c>
      <c r="DD10" s="87">
        <f t="shared" si="33"/>
        <v>0</v>
      </c>
      <c r="DE10" s="87">
        <f t="shared" si="34"/>
        <v>0</v>
      </c>
      <c r="DF10" s="87">
        <f t="shared" si="35"/>
        <v>0</v>
      </c>
      <c r="DG10" s="87">
        <f t="shared" si="36"/>
        <v>0</v>
      </c>
      <c r="DH10" s="87">
        <f t="shared" si="37"/>
        <v>0</v>
      </c>
      <c r="DI10" s="132">
        <v>0</v>
      </c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</row>
    <row r="11" spans="1:185" ht="12.75">
      <c r="A11" s="87" t="s">
        <v>111</v>
      </c>
      <c r="B11" s="81" t="s">
        <v>43</v>
      </c>
      <c r="C11" s="86">
        <v>28774</v>
      </c>
      <c r="D11" s="3">
        <f t="shared" si="12"/>
        <v>356</v>
      </c>
      <c r="E11" s="3">
        <f>'[1]shkö'!E11</f>
        <v>44</v>
      </c>
      <c r="F11" s="3">
        <f>'[1]int.kiad.'!D11</f>
        <v>29174</v>
      </c>
      <c r="G11" s="81">
        <v>19534</v>
      </c>
      <c r="H11" s="131">
        <f t="shared" si="13"/>
        <v>66.95687941317613</v>
      </c>
      <c r="I11" s="80" t="s">
        <v>111</v>
      </c>
      <c r="J11" s="81" t="s">
        <v>43</v>
      </c>
      <c r="K11" s="86">
        <v>10272</v>
      </c>
      <c r="L11" s="3">
        <f t="shared" si="14"/>
        <v>114</v>
      </c>
      <c r="M11" s="3">
        <f>'[1]shkö'!I11</f>
        <v>14</v>
      </c>
      <c r="N11" s="3">
        <f>'[1]int.kiad.'!K11</f>
        <v>10400</v>
      </c>
      <c r="O11" s="81">
        <v>6821</v>
      </c>
      <c r="P11" s="131">
        <f t="shared" si="15"/>
        <v>65.58653846153845</v>
      </c>
      <c r="Q11" s="80" t="s">
        <v>111</v>
      </c>
      <c r="R11" s="81" t="s">
        <v>43</v>
      </c>
      <c r="S11" s="86">
        <v>39464</v>
      </c>
      <c r="T11" s="3">
        <f t="shared" si="16"/>
        <v>469</v>
      </c>
      <c r="U11" s="3">
        <f>'[1]shkö'!M11</f>
        <v>203</v>
      </c>
      <c r="V11" s="3">
        <f>'[1]int.kiad.'!R11</f>
        <v>40136</v>
      </c>
      <c r="W11" s="81">
        <v>22364</v>
      </c>
      <c r="X11" s="131">
        <f t="shared" si="17"/>
        <v>55.7205501295595</v>
      </c>
      <c r="Y11" s="80" t="s">
        <v>111</v>
      </c>
      <c r="Z11" s="205" t="s">
        <v>43</v>
      </c>
      <c r="AA11" s="86">
        <v>760</v>
      </c>
      <c r="AB11" s="3">
        <f t="shared" si="18"/>
        <v>0</v>
      </c>
      <c r="AC11" s="3">
        <f>'[1]shkö'!Q11</f>
        <v>-760</v>
      </c>
      <c r="AD11" s="3">
        <f>'[1]int.kiad.'!Y11</f>
        <v>0</v>
      </c>
      <c r="AE11" s="81">
        <v>0</v>
      </c>
      <c r="AF11" s="132">
        <v>0</v>
      </c>
      <c r="AG11" s="204">
        <v>0</v>
      </c>
      <c r="AH11" s="80" t="s">
        <v>111</v>
      </c>
      <c r="AI11" s="81" t="s">
        <v>43</v>
      </c>
      <c r="AJ11" s="87">
        <f t="shared" si="0"/>
        <v>38704</v>
      </c>
      <c r="AK11" s="87">
        <f t="shared" si="1"/>
        <v>469</v>
      </c>
      <c r="AL11" s="87">
        <f t="shared" si="2"/>
        <v>963</v>
      </c>
      <c r="AM11" s="87">
        <f t="shared" si="3"/>
        <v>40136</v>
      </c>
      <c r="AN11" s="202">
        <f t="shared" si="19"/>
        <v>22364</v>
      </c>
      <c r="AO11" s="131">
        <f t="shared" si="20"/>
        <v>55.7205501295595</v>
      </c>
      <c r="AP11" s="80" t="s">
        <v>111</v>
      </c>
      <c r="AQ11" s="81" t="s">
        <v>43</v>
      </c>
      <c r="AR11" s="86">
        <v>0</v>
      </c>
      <c r="AS11" s="3">
        <f t="shared" si="21"/>
        <v>0</v>
      </c>
      <c r="AT11" s="3">
        <f>'[1]shkö'!Z11</f>
        <v>0</v>
      </c>
      <c r="AU11" s="3">
        <f>'[1]int.kiad.'!AM11</f>
        <v>0</v>
      </c>
      <c r="AV11" s="81">
        <v>0</v>
      </c>
      <c r="AW11" s="132">
        <v>0</v>
      </c>
      <c r="AX11" s="80" t="s">
        <v>111</v>
      </c>
      <c r="AY11" s="81" t="s">
        <v>43</v>
      </c>
      <c r="AZ11" s="86">
        <v>0</v>
      </c>
      <c r="BA11" s="3">
        <f t="shared" si="22"/>
        <v>0</v>
      </c>
      <c r="BB11" s="3">
        <f>'[1]shkö'!AD11</f>
        <v>0</v>
      </c>
      <c r="BC11" s="3">
        <f>'[1]int.kiad.'!AT11</f>
        <v>0</v>
      </c>
      <c r="BD11" s="81">
        <v>0</v>
      </c>
      <c r="BE11" s="132">
        <v>0</v>
      </c>
      <c r="BF11" s="80" t="s">
        <v>111</v>
      </c>
      <c r="BG11" s="81" t="s">
        <v>43</v>
      </c>
      <c r="BH11" s="87">
        <f t="shared" si="4"/>
        <v>0</v>
      </c>
      <c r="BI11" s="87">
        <f t="shared" si="5"/>
        <v>0</v>
      </c>
      <c r="BJ11" s="87">
        <f t="shared" si="5"/>
        <v>0</v>
      </c>
      <c r="BK11" s="87">
        <f t="shared" si="5"/>
        <v>0</v>
      </c>
      <c r="BL11" s="87">
        <f t="shared" si="5"/>
        <v>0</v>
      </c>
      <c r="BM11" s="132">
        <v>0</v>
      </c>
      <c r="BN11" s="80" t="s">
        <v>111</v>
      </c>
      <c r="BO11" s="81" t="s">
        <v>43</v>
      </c>
      <c r="BP11" s="86">
        <v>0</v>
      </c>
      <c r="BQ11" s="3">
        <f t="shared" si="23"/>
        <v>0</v>
      </c>
      <c r="BR11" s="3">
        <f>'[1]shkö'!AL11</f>
        <v>0</v>
      </c>
      <c r="BS11" s="3">
        <f>'[1]int.kiad.'!BH11</f>
        <v>0</v>
      </c>
      <c r="BT11" s="81">
        <v>0</v>
      </c>
      <c r="BU11" s="132">
        <v>0</v>
      </c>
      <c r="BV11" s="80" t="s">
        <v>111</v>
      </c>
      <c r="BW11" s="81" t="s">
        <v>43</v>
      </c>
      <c r="BX11" s="86">
        <v>0</v>
      </c>
      <c r="BY11" s="3">
        <f t="shared" si="24"/>
        <v>0</v>
      </c>
      <c r="BZ11" s="3">
        <f>'[1]shkö'!AP11</f>
        <v>0</v>
      </c>
      <c r="CA11" s="3">
        <f>'[1]int.kiad.'!BO11</f>
        <v>0</v>
      </c>
      <c r="CB11" s="81">
        <v>0</v>
      </c>
      <c r="CC11" s="132">
        <v>0</v>
      </c>
      <c r="CD11" s="80" t="s">
        <v>111</v>
      </c>
      <c r="CE11" s="81" t="s">
        <v>43</v>
      </c>
      <c r="CF11" s="86">
        <v>14</v>
      </c>
      <c r="CG11" s="3">
        <f t="shared" si="25"/>
        <v>0</v>
      </c>
      <c r="CH11" s="3">
        <f>'[1]shkö'!AU11</f>
        <v>0</v>
      </c>
      <c r="CI11" s="3">
        <f>'[1]int.kiad.'!BV11</f>
        <v>14</v>
      </c>
      <c r="CJ11" s="81">
        <v>0</v>
      </c>
      <c r="CK11" s="131">
        <f t="shared" si="41"/>
        <v>0</v>
      </c>
      <c r="CL11" s="80" t="s">
        <v>111</v>
      </c>
      <c r="CM11" s="81" t="s">
        <v>43</v>
      </c>
      <c r="CN11" s="87">
        <f t="shared" si="6"/>
        <v>78524</v>
      </c>
      <c r="CO11" s="87">
        <f t="shared" si="7"/>
        <v>939</v>
      </c>
      <c r="CP11" s="87">
        <f t="shared" si="8"/>
        <v>261</v>
      </c>
      <c r="CQ11" s="87">
        <f t="shared" si="9"/>
        <v>79724</v>
      </c>
      <c r="CR11" s="87">
        <f t="shared" si="10"/>
        <v>48719</v>
      </c>
      <c r="CS11" s="131">
        <f t="shared" si="26"/>
        <v>61.10957804425268</v>
      </c>
      <c r="CT11" s="80" t="s">
        <v>111</v>
      </c>
      <c r="CU11" s="81" t="s">
        <v>43</v>
      </c>
      <c r="CV11" s="87">
        <f t="shared" si="27"/>
        <v>78510</v>
      </c>
      <c r="CW11" s="87">
        <f t="shared" si="28"/>
        <v>939</v>
      </c>
      <c r="CX11" s="87">
        <f t="shared" si="29"/>
        <v>261</v>
      </c>
      <c r="CY11" s="87">
        <f t="shared" si="30"/>
        <v>79710</v>
      </c>
      <c r="CZ11" s="87">
        <f t="shared" si="31"/>
        <v>48719</v>
      </c>
      <c r="DA11" s="131">
        <f t="shared" si="32"/>
        <v>61.12031112783841</v>
      </c>
      <c r="DB11" s="80" t="s">
        <v>111</v>
      </c>
      <c r="DC11" s="81" t="s">
        <v>43</v>
      </c>
      <c r="DD11" s="87">
        <f t="shared" si="33"/>
        <v>14</v>
      </c>
      <c r="DE11" s="87">
        <f t="shared" si="34"/>
        <v>0</v>
      </c>
      <c r="DF11" s="87">
        <f t="shared" si="35"/>
        <v>0</v>
      </c>
      <c r="DG11" s="87">
        <f t="shared" si="36"/>
        <v>14</v>
      </c>
      <c r="DH11" s="87">
        <f t="shared" si="37"/>
        <v>0</v>
      </c>
      <c r="DI11" s="131">
        <f t="shared" si="38"/>
        <v>0</v>
      </c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</row>
    <row r="12" spans="1:185" ht="12.75">
      <c r="A12" s="3" t="s">
        <v>113</v>
      </c>
      <c r="B12" s="2" t="s">
        <v>157</v>
      </c>
      <c r="C12" s="44">
        <v>786294</v>
      </c>
      <c r="D12" s="3">
        <f t="shared" si="12"/>
        <v>32403</v>
      </c>
      <c r="E12" s="3">
        <f>'[1]shkö'!E12</f>
        <v>18036</v>
      </c>
      <c r="F12" s="3">
        <f>'[1]int.kiad.'!D12</f>
        <v>836733</v>
      </c>
      <c r="G12" s="5">
        <v>618293</v>
      </c>
      <c r="H12" s="128">
        <f t="shared" si="13"/>
        <v>73.89370324822852</v>
      </c>
      <c r="I12" s="2" t="s">
        <v>113</v>
      </c>
      <c r="J12" s="2" t="s">
        <v>157</v>
      </c>
      <c r="K12" s="44">
        <v>265673</v>
      </c>
      <c r="L12" s="3">
        <f t="shared" si="14"/>
        <v>10365</v>
      </c>
      <c r="M12" s="3">
        <f>'[1]shkö'!I12</f>
        <v>5763</v>
      </c>
      <c r="N12" s="3">
        <f>'[1]int.kiad.'!K12</f>
        <v>281801</v>
      </c>
      <c r="O12" s="5">
        <v>209902</v>
      </c>
      <c r="P12" s="128">
        <f t="shared" si="15"/>
        <v>74.48589607559944</v>
      </c>
      <c r="Q12" s="2" t="s">
        <v>113</v>
      </c>
      <c r="R12" s="2" t="s">
        <v>155</v>
      </c>
      <c r="S12" s="44">
        <v>294197</v>
      </c>
      <c r="T12" s="3">
        <f t="shared" si="16"/>
        <v>13064</v>
      </c>
      <c r="U12" s="3">
        <f>'[1]shkö'!M12</f>
        <v>-14488</v>
      </c>
      <c r="V12" s="3">
        <f>'[1]int.kiad.'!R12</f>
        <v>292773</v>
      </c>
      <c r="W12" s="5">
        <v>192316</v>
      </c>
      <c r="X12" s="128">
        <f t="shared" si="17"/>
        <v>65.68775126121604</v>
      </c>
      <c r="Y12" s="2" t="s">
        <v>113</v>
      </c>
      <c r="Z12" s="2" t="s">
        <v>155</v>
      </c>
      <c r="AA12" s="44">
        <v>40552</v>
      </c>
      <c r="AB12" s="3">
        <f t="shared" si="18"/>
        <v>0</v>
      </c>
      <c r="AC12" s="3">
        <f>'[1]shkö'!Q12</f>
        <v>-40552</v>
      </c>
      <c r="AD12" s="3">
        <f>'[1]int.kiad.'!Y12</f>
        <v>0</v>
      </c>
      <c r="AE12" s="5">
        <v>0</v>
      </c>
      <c r="AF12" s="129">
        <v>0</v>
      </c>
      <c r="AG12" s="206">
        <v>0</v>
      </c>
      <c r="AH12" s="2" t="s">
        <v>113</v>
      </c>
      <c r="AI12" s="2" t="s">
        <v>157</v>
      </c>
      <c r="AJ12" s="3">
        <f t="shared" si="0"/>
        <v>253645</v>
      </c>
      <c r="AK12" s="3">
        <f t="shared" si="1"/>
        <v>13064</v>
      </c>
      <c r="AL12" s="3">
        <f t="shared" si="2"/>
        <v>26064</v>
      </c>
      <c r="AM12" s="3">
        <f t="shared" si="3"/>
        <v>292773</v>
      </c>
      <c r="AN12" s="201">
        <f t="shared" si="19"/>
        <v>192316</v>
      </c>
      <c r="AO12" s="128">
        <f t="shared" si="20"/>
        <v>65.68775126121604</v>
      </c>
      <c r="AP12" s="2" t="s">
        <v>113</v>
      </c>
      <c r="AQ12" s="2" t="s">
        <v>157</v>
      </c>
      <c r="AR12" s="44">
        <v>0</v>
      </c>
      <c r="AS12" s="3">
        <f t="shared" si="21"/>
        <v>0</v>
      </c>
      <c r="AT12" s="3">
        <f>'[1]shkö'!Z12</f>
        <v>0</v>
      </c>
      <c r="AU12" s="3">
        <f>'[1]int.kiad.'!AM12</f>
        <v>0</v>
      </c>
      <c r="AV12" s="5">
        <v>0</v>
      </c>
      <c r="AW12" s="129">
        <v>0</v>
      </c>
      <c r="AX12" s="2" t="s">
        <v>113</v>
      </c>
      <c r="AY12" s="2" t="s">
        <v>157</v>
      </c>
      <c r="AZ12" s="44">
        <v>0</v>
      </c>
      <c r="BA12" s="3">
        <f t="shared" si="22"/>
        <v>0</v>
      </c>
      <c r="BB12" s="3">
        <f>'[1]shkö'!AD12</f>
        <v>0</v>
      </c>
      <c r="BC12" s="3">
        <f>'[1]int.kiad.'!AT12</f>
        <v>0</v>
      </c>
      <c r="BD12" s="5">
        <v>0</v>
      </c>
      <c r="BE12" s="129">
        <v>0</v>
      </c>
      <c r="BF12" s="2" t="s">
        <v>113</v>
      </c>
      <c r="BG12" s="2" t="s">
        <v>157</v>
      </c>
      <c r="BH12" s="3">
        <f t="shared" si="4"/>
        <v>0</v>
      </c>
      <c r="BI12" s="3">
        <f t="shared" si="5"/>
        <v>0</v>
      </c>
      <c r="BJ12" s="3">
        <f t="shared" si="5"/>
        <v>0</v>
      </c>
      <c r="BK12" s="3">
        <f t="shared" si="5"/>
        <v>0</v>
      </c>
      <c r="BL12" s="3">
        <f t="shared" si="5"/>
        <v>0</v>
      </c>
      <c r="BM12" s="129">
        <v>0</v>
      </c>
      <c r="BN12" s="2" t="s">
        <v>113</v>
      </c>
      <c r="BO12" s="2" t="s">
        <v>157</v>
      </c>
      <c r="BP12" s="44">
        <v>0</v>
      </c>
      <c r="BQ12" s="3">
        <f t="shared" si="23"/>
        <v>0</v>
      </c>
      <c r="BR12" s="3">
        <f>'[1]shkö'!AL12</f>
        <v>0</v>
      </c>
      <c r="BS12" s="3">
        <f>'[1]int.kiad.'!BH12</f>
        <v>0</v>
      </c>
      <c r="BT12" s="5">
        <v>0</v>
      </c>
      <c r="BU12" s="129">
        <v>0</v>
      </c>
      <c r="BV12" s="2" t="s">
        <v>113</v>
      </c>
      <c r="BW12" s="2" t="s">
        <v>157</v>
      </c>
      <c r="BX12" s="44">
        <v>30</v>
      </c>
      <c r="BY12" s="3">
        <f t="shared" si="24"/>
        <v>0</v>
      </c>
      <c r="BZ12" s="3">
        <f>'[1]shkö'!AP12</f>
        <v>0</v>
      </c>
      <c r="CA12" s="3">
        <f>'[1]int.kiad.'!BO12</f>
        <v>30</v>
      </c>
      <c r="CB12" s="5">
        <v>0</v>
      </c>
      <c r="CC12" s="128">
        <f>CB12/CA12*100</f>
        <v>0</v>
      </c>
      <c r="CD12" s="2" t="s">
        <v>113</v>
      </c>
      <c r="CE12" s="2" t="s">
        <v>157</v>
      </c>
      <c r="CF12" s="44">
        <v>4502</v>
      </c>
      <c r="CG12" s="3">
        <f t="shared" si="25"/>
        <v>5784</v>
      </c>
      <c r="CH12" s="3">
        <f>'[1]shkö'!AU12</f>
        <v>207</v>
      </c>
      <c r="CI12" s="3">
        <f>'[1]int.kiad.'!BV12</f>
        <v>10493</v>
      </c>
      <c r="CJ12" s="5">
        <v>3761</v>
      </c>
      <c r="CK12" s="128">
        <f t="shared" si="41"/>
        <v>35.842942914323835</v>
      </c>
      <c r="CL12" s="2" t="s">
        <v>113</v>
      </c>
      <c r="CM12" s="2" t="s">
        <v>157</v>
      </c>
      <c r="CN12" s="3">
        <f t="shared" si="6"/>
        <v>1350696</v>
      </c>
      <c r="CO12" s="3">
        <f t="shared" si="7"/>
        <v>61616</v>
      </c>
      <c r="CP12" s="3">
        <f t="shared" si="8"/>
        <v>9518</v>
      </c>
      <c r="CQ12" s="3">
        <f t="shared" si="9"/>
        <v>1421830</v>
      </c>
      <c r="CR12" s="3">
        <f t="shared" si="10"/>
        <v>1024272</v>
      </c>
      <c r="CS12" s="128">
        <f t="shared" si="26"/>
        <v>72.0389920032634</v>
      </c>
      <c r="CT12" s="2" t="s">
        <v>113</v>
      </c>
      <c r="CU12" s="2" t="s">
        <v>157</v>
      </c>
      <c r="CV12" s="3">
        <f t="shared" si="27"/>
        <v>1346164</v>
      </c>
      <c r="CW12" s="3">
        <f t="shared" si="28"/>
        <v>55832</v>
      </c>
      <c r="CX12" s="3">
        <f t="shared" si="29"/>
        <v>9311</v>
      </c>
      <c r="CY12" s="3">
        <f t="shared" si="30"/>
        <v>1411307</v>
      </c>
      <c r="CZ12" s="3">
        <f t="shared" si="31"/>
        <v>1020511</v>
      </c>
      <c r="DA12" s="128">
        <f t="shared" si="32"/>
        <v>72.3096392209491</v>
      </c>
      <c r="DB12" s="2" t="s">
        <v>113</v>
      </c>
      <c r="DC12" s="2" t="s">
        <v>157</v>
      </c>
      <c r="DD12" s="3">
        <f t="shared" si="33"/>
        <v>4532</v>
      </c>
      <c r="DE12" s="3">
        <f t="shared" si="34"/>
        <v>5784</v>
      </c>
      <c r="DF12" s="3">
        <f t="shared" si="35"/>
        <v>207</v>
      </c>
      <c r="DG12" s="3">
        <f t="shared" si="36"/>
        <v>10523</v>
      </c>
      <c r="DH12" s="3">
        <f t="shared" si="37"/>
        <v>3761</v>
      </c>
      <c r="DI12" s="128">
        <f t="shared" si="38"/>
        <v>35.740758338876745</v>
      </c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</row>
    <row r="13" spans="1:185" ht="12.75">
      <c r="A13" s="89" t="s">
        <v>125</v>
      </c>
      <c r="B13" s="83" t="s">
        <v>126</v>
      </c>
      <c r="C13" s="88">
        <v>88017</v>
      </c>
      <c r="D13" s="3">
        <f t="shared" si="12"/>
        <v>2789</v>
      </c>
      <c r="E13" s="3">
        <f>'[1]shkö'!E13</f>
        <v>860</v>
      </c>
      <c r="F13" s="3">
        <f>'[1]int.kiad.'!D13</f>
        <v>91666</v>
      </c>
      <c r="G13" s="99">
        <v>70862</v>
      </c>
      <c r="H13" s="133">
        <f t="shared" si="13"/>
        <v>77.30456221499793</v>
      </c>
      <c r="I13" s="83" t="s">
        <v>125</v>
      </c>
      <c r="J13" s="83" t="s">
        <v>126</v>
      </c>
      <c r="K13" s="88">
        <v>29401</v>
      </c>
      <c r="L13" s="3">
        <f t="shared" si="14"/>
        <v>973</v>
      </c>
      <c r="M13" s="3">
        <f>'[1]shkö'!I13</f>
        <v>299</v>
      </c>
      <c r="N13" s="3">
        <f>'[1]int.kiad.'!K13</f>
        <v>30673</v>
      </c>
      <c r="O13" s="99">
        <v>23896</v>
      </c>
      <c r="P13" s="133">
        <f t="shared" si="15"/>
        <v>77.90564992012519</v>
      </c>
      <c r="Q13" s="83" t="s">
        <v>125</v>
      </c>
      <c r="R13" s="83" t="s">
        <v>126</v>
      </c>
      <c r="S13" s="88">
        <v>33766</v>
      </c>
      <c r="T13" s="3">
        <f t="shared" si="16"/>
        <v>2375</v>
      </c>
      <c r="U13" s="3">
        <f>'[1]shkö'!M13</f>
        <v>613</v>
      </c>
      <c r="V13" s="3">
        <f>'[1]int.kiad.'!R13</f>
        <v>36754</v>
      </c>
      <c r="W13" s="99">
        <v>22603</v>
      </c>
      <c r="X13" s="133">
        <f t="shared" si="17"/>
        <v>61.49806823747075</v>
      </c>
      <c r="Y13" s="83" t="s">
        <v>125</v>
      </c>
      <c r="Z13" s="83" t="s">
        <v>126</v>
      </c>
      <c r="AA13" s="88">
        <v>1544</v>
      </c>
      <c r="AB13" s="3">
        <f t="shared" si="18"/>
        <v>0</v>
      </c>
      <c r="AC13" s="3">
        <f>'[1]shkö'!Q13</f>
        <v>-1544</v>
      </c>
      <c r="AD13" s="3">
        <f>'[1]int.kiad.'!Y13</f>
        <v>0</v>
      </c>
      <c r="AE13" s="99">
        <v>0</v>
      </c>
      <c r="AF13" s="134">
        <v>0</v>
      </c>
      <c r="AG13" s="207">
        <v>0</v>
      </c>
      <c r="AH13" s="83" t="s">
        <v>125</v>
      </c>
      <c r="AI13" s="83" t="s">
        <v>126</v>
      </c>
      <c r="AJ13" s="89">
        <f t="shared" si="0"/>
        <v>32222</v>
      </c>
      <c r="AK13" s="89">
        <f t="shared" si="1"/>
        <v>2375</v>
      </c>
      <c r="AL13" s="89">
        <f t="shared" si="2"/>
        <v>2157</v>
      </c>
      <c r="AM13" s="89">
        <f t="shared" si="3"/>
        <v>36754</v>
      </c>
      <c r="AN13" s="219">
        <f t="shared" si="19"/>
        <v>22603</v>
      </c>
      <c r="AO13" s="133">
        <f t="shared" si="20"/>
        <v>61.49806823747075</v>
      </c>
      <c r="AP13" s="83" t="s">
        <v>125</v>
      </c>
      <c r="AQ13" s="83" t="s">
        <v>126</v>
      </c>
      <c r="AR13" s="88">
        <v>0</v>
      </c>
      <c r="AS13" s="3">
        <f t="shared" si="21"/>
        <v>425</v>
      </c>
      <c r="AT13" s="3">
        <f>'[1]shkö'!Z13</f>
        <v>0</v>
      </c>
      <c r="AU13" s="3">
        <f>'[1]int.kiad.'!AM13</f>
        <v>425</v>
      </c>
      <c r="AV13" s="99">
        <v>425</v>
      </c>
      <c r="AW13" s="133">
        <f t="shared" si="39"/>
        <v>100</v>
      </c>
      <c r="AX13" s="83" t="s">
        <v>125</v>
      </c>
      <c r="AY13" s="83" t="s">
        <v>126</v>
      </c>
      <c r="AZ13" s="88">
        <v>0</v>
      </c>
      <c r="BA13" s="3">
        <f t="shared" si="22"/>
        <v>0</v>
      </c>
      <c r="BB13" s="3">
        <f>'[1]shkö'!AD13</f>
        <v>0</v>
      </c>
      <c r="BC13" s="3">
        <f>'[1]int.kiad.'!AT13</f>
        <v>0</v>
      </c>
      <c r="BD13" s="99">
        <v>0</v>
      </c>
      <c r="BE13" s="134">
        <v>0</v>
      </c>
      <c r="BF13" s="83" t="s">
        <v>125</v>
      </c>
      <c r="BG13" s="83" t="s">
        <v>126</v>
      </c>
      <c r="BH13" s="89">
        <f t="shared" si="4"/>
        <v>0</v>
      </c>
      <c r="BI13" s="89">
        <f t="shared" si="5"/>
        <v>425</v>
      </c>
      <c r="BJ13" s="89">
        <f t="shared" si="5"/>
        <v>0</v>
      </c>
      <c r="BK13" s="89">
        <f t="shared" si="5"/>
        <v>425</v>
      </c>
      <c r="BL13" s="89">
        <f t="shared" si="5"/>
        <v>425</v>
      </c>
      <c r="BM13" s="133">
        <f t="shared" si="40"/>
        <v>100</v>
      </c>
      <c r="BN13" s="83" t="s">
        <v>125</v>
      </c>
      <c r="BO13" s="83" t="s">
        <v>126</v>
      </c>
      <c r="BP13" s="88">
        <v>50</v>
      </c>
      <c r="BQ13" s="3">
        <f t="shared" si="23"/>
        <v>148</v>
      </c>
      <c r="BR13" s="3">
        <f>'[1]shkö'!AL13</f>
        <v>78</v>
      </c>
      <c r="BS13" s="3">
        <f>'[1]int.kiad.'!BH13</f>
        <v>276</v>
      </c>
      <c r="BT13" s="99">
        <v>319</v>
      </c>
      <c r="BU13" s="133">
        <f t="shared" si="42"/>
        <v>115.57971014492753</v>
      </c>
      <c r="BV13" s="83" t="s">
        <v>125</v>
      </c>
      <c r="BW13" s="83" t="s">
        <v>126</v>
      </c>
      <c r="BX13" s="88">
        <v>254</v>
      </c>
      <c r="BY13" s="3">
        <f t="shared" si="24"/>
        <v>0</v>
      </c>
      <c r="BZ13" s="3">
        <f>'[1]shkö'!AP13</f>
        <v>368</v>
      </c>
      <c r="CA13" s="3">
        <f>'[1]int.kiad.'!BO13</f>
        <v>622</v>
      </c>
      <c r="CB13" s="99">
        <v>622</v>
      </c>
      <c r="CC13" s="133">
        <f>CB13/CA13*100</f>
        <v>100</v>
      </c>
      <c r="CD13" s="83" t="s">
        <v>125</v>
      </c>
      <c r="CE13" s="83" t="s">
        <v>126</v>
      </c>
      <c r="CF13" s="88">
        <v>1010</v>
      </c>
      <c r="CG13" s="3">
        <f t="shared" si="25"/>
        <v>971</v>
      </c>
      <c r="CH13" s="3">
        <f>'[1]shkö'!AU13</f>
        <v>-402</v>
      </c>
      <c r="CI13" s="3">
        <f>'[1]int.kiad.'!BV13</f>
        <v>1579</v>
      </c>
      <c r="CJ13" s="99">
        <v>668</v>
      </c>
      <c r="CK13" s="133">
        <f t="shared" si="41"/>
        <v>42.30525649145028</v>
      </c>
      <c r="CL13" s="83" t="s">
        <v>125</v>
      </c>
      <c r="CM13" s="83" t="s">
        <v>126</v>
      </c>
      <c r="CN13" s="89">
        <f t="shared" si="6"/>
        <v>152498</v>
      </c>
      <c r="CO13" s="89">
        <f t="shared" si="7"/>
        <v>7681</v>
      </c>
      <c r="CP13" s="89">
        <f t="shared" si="8"/>
        <v>1816</v>
      </c>
      <c r="CQ13" s="89">
        <f t="shared" si="9"/>
        <v>161995</v>
      </c>
      <c r="CR13" s="89">
        <f t="shared" si="10"/>
        <v>119395</v>
      </c>
      <c r="CS13" s="133">
        <f t="shared" si="26"/>
        <v>73.7028920645699</v>
      </c>
      <c r="CT13" s="83" t="s">
        <v>125</v>
      </c>
      <c r="CU13" s="83" t="s">
        <v>126</v>
      </c>
      <c r="CV13" s="89">
        <f t="shared" si="27"/>
        <v>151234</v>
      </c>
      <c r="CW13" s="89">
        <f t="shared" si="28"/>
        <v>6710</v>
      </c>
      <c r="CX13" s="89">
        <f t="shared" si="29"/>
        <v>1850</v>
      </c>
      <c r="CY13" s="89">
        <f t="shared" si="30"/>
        <v>159794</v>
      </c>
      <c r="CZ13" s="89">
        <f t="shared" si="31"/>
        <v>118105</v>
      </c>
      <c r="DA13" s="133">
        <f t="shared" si="32"/>
        <v>73.91078513586243</v>
      </c>
      <c r="DB13" s="83" t="s">
        <v>125</v>
      </c>
      <c r="DC13" s="83" t="s">
        <v>126</v>
      </c>
      <c r="DD13" s="89">
        <f t="shared" si="33"/>
        <v>1264</v>
      </c>
      <c r="DE13" s="89">
        <f t="shared" si="34"/>
        <v>971</v>
      </c>
      <c r="DF13" s="89">
        <f t="shared" si="35"/>
        <v>-34</v>
      </c>
      <c r="DG13" s="89">
        <f t="shared" si="36"/>
        <v>2201</v>
      </c>
      <c r="DH13" s="89">
        <f t="shared" si="37"/>
        <v>1290</v>
      </c>
      <c r="DI13" s="133">
        <f t="shared" si="38"/>
        <v>58.60972285324853</v>
      </c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</row>
    <row r="14" spans="1:185" ht="12.75">
      <c r="A14" s="89" t="s">
        <v>117</v>
      </c>
      <c r="B14" s="83" t="s">
        <v>128</v>
      </c>
      <c r="C14" s="88">
        <v>94261</v>
      </c>
      <c r="D14" s="3">
        <f t="shared" si="12"/>
        <v>1613</v>
      </c>
      <c r="E14" s="3">
        <f>'[1]shkö'!E14</f>
        <v>3233</v>
      </c>
      <c r="F14" s="3">
        <f>'[1]int.kiad.'!D14</f>
        <v>99107</v>
      </c>
      <c r="G14" s="99">
        <v>74928</v>
      </c>
      <c r="H14" s="133">
        <f t="shared" si="13"/>
        <v>75.60313600452037</v>
      </c>
      <c r="I14" s="83" t="s">
        <v>117</v>
      </c>
      <c r="J14" s="83" t="s">
        <v>128</v>
      </c>
      <c r="K14" s="88">
        <v>31699</v>
      </c>
      <c r="L14" s="3">
        <f t="shared" si="14"/>
        <v>353</v>
      </c>
      <c r="M14" s="3">
        <f>'[1]shkö'!I14</f>
        <v>1034</v>
      </c>
      <c r="N14" s="3">
        <f>'[1]int.kiad.'!K14</f>
        <v>33086</v>
      </c>
      <c r="O14" s="99">
        <v>25751</v>
      </c>
      <c r="P14" s="133">
        <f t="shared" si="15"/>
        <v>77.83050232726833</v>
      </c>
      <c r="Q14" s="83" t="s">
        <v>117</v>
      </c>
      <c r="R14" s="83" t="s">
        <v>128</v>
      </c>
      <c r="S14" s="88">
        <v>39160</v>
      </c>
      <c r="T14" s="3">
        <f t="shared" si="16"/>
        <v>2701</v>
      </c>
      <c r="U14" s="3">
        <f>'[1]shkö'!M14</f>
        <v>-4254</v>
      </c>
      <c r="V14" s="3">
        <f>'[1]int.kiad.'!R14</f>
        <v>37607</v>
      </c>
      <c r="W14" s="99">
        <v>26337</v>
      </c>
      <c r="X14" s="133">
        <f t="shared" si="17"/>
        <v>70.0321748610631</v>
      </c>
      <c r="Y14" s="83" t="s">
        <v>117</v>
      </c>
      <c r="Z14" s="83" t="s">
        <v>128</v>
      </c>
      <c r="AA14" s="88">
        <v>6833</v>
      </c>
      <c r="AB14" s="3">
        <f t="shared" si="18"/>
        <v>0</v>
      </c>
      <c r="AC14" s="3">
        <f>'[1]shkö'!Q14</f>
        <v>-6833</v>
      </c>
      <c r="AD14" s="3">
        <f>'[1]int.kiad.'!Y14</f>
        <v>0</v>
      </c>
      <c r="AE14" s="99">
        <v>0</v>
      </c>
      <c r="AF14" s="134">
        <v>0</v>
      </c>
      <c r="AG14" s="207">
        <v>0</v>
      </c>
      <c r="AH14" s="83" t="s">
        <v>117</v>
      </c>
      <c r="AI14" s="83" t="s">
        <v>128</v>
      </c>
      <c r="AJ14" s="89">
        <f t="shared" si="0"/>
        <v>32327</v>
      </c>
      <c r="AK14" s="89">
        <f t="shared" si="1"/>
        <v>2701</v>
      </c>
      <c r="AL14" s="89">
        <f t="shared" si="2"/>
        <v>2579</v>
      </c>
      <c r="AM14" s="89">
        <f t="shared" si="3"/>
        <v>37607</v>
      </c>
      <c r="AN14" s="219">
        <f t="shared" si="19"/>
        <v>26337</v>
      </c>
      <c r="AO14" s="133">
        <f t="shared" si="20"/>
        <v>70.0321748610631</v>
      </c>
      <c r="AP14" s="83" t="s">
        <v>117</v>
      </c>
      <c r="AQ14" s="83" t="s">
        <v>128</v>
      </c>
      <c r="AR14" s="88">
        <v>0</v>
      </c>
      <c r="AS14" s="3">
        <f t="shared" si="21"/>
        <v>368</v>
      </c>
      <c r="AT14" s="3">
        <f>'[1]shkö'!Z14</f>
        <v>0</v>
      </c>
      <c r="AU14" s="3">
        <f>'[1]int.kiad.'!AM14</f>
        <v>368</v>
      </c>
      <c r="AV14" s="99">
        <v>368</v>
      </c>
      <c r="AW14" s="133">
        <f t="shared" si="39"/>
        <v>100</v>
      </c>
      <c r="AX14" s="83" t="s">
        <v>117</v>
      </c>
      <c r="AY14" s="83" t="s">
        <v>128</v>
      </c>
      <c r="AZ14" s="88">
        <v>0</v>
      </c>
      <c r="BA14" s="3">
        <f t="shared" si="22"/>
        <v>0</v>
      </c>
      <c r="BB14" s="3">
        <f>'[1]shkö'!AD14</f>
        <v>0</v>
      </c>
      <c r="BC14" s="3">
        <f>'[1]int.kiad.'!AT14</f>
        <v>0</v>
      </c>
      <c r="BD14" s="99">
        <v>0</v>
      </c>
      <c r="BE14" s="134">
        <v>0</v>
      </c>
      <c r="BF14" s="83" t="s">
        <v>117</v>
      </c>
      <c r="BG14" s="83" t="s">
        <v>128</v>
      </c>
      <c r="BH14" s="89">
        <f t="shared" si="4"/>
        <v>0</v>
      </c>
      <c r="BI14" s="89">
        <f t="shared" si="5"/>
        <v>368</v>
      </c>
      <c r="BJ14" s="89">
        <f t="shared" si="5"/>
        <v>0</v>
      </c>
      <c r="BK14" s="89">
        <f t="shared" si="5"/>
        <v>368</v>
      </c>
      <c r="BL14" s="89">
        <f t="shared" si="5"/>
        <v>368</v>
      </c>
      <c r="BM14" s="133">
        <f t="shared" si="40"/>
        <v>100</v>
      </c>
      <c r="BN14" s="83" t="s">
        <v>117</v>
      </c>
      <c r="BO14" s="83" t="s">
        <v>128</v>
      </c>
      <c r="BP14" s="88">
        <v>0</v>
      </c>
      <c r="BQ14" s="3">
        <f t="shared" si="23"/>
        <v>0</v>
      </c>
      <c r="BR14" s="3">
        <f>'[1]shkö'!AL14</f>
        <v>0</v>
      </c>
      <c r="BS14" s="3">
        <f>'[1]int.kiad.'!BH14</f>
        <v>0</v>
      </c>
      <c r="BT14" s="99">
        <v>1611</v>
      </c>
      <c r="BU14" s="134">
        <v>0</v>
      </c>
      <c r="BV14" s="83" t="s">
        <v>117</v>
      </c>
      <c r="BW14" s="83" t="s">
        <v>128</v>
      </c>
      <c r="BX14" s="88">
        <v>0</v>
      </c>
      <c r="BY14" s="3">
        <f t="shared" si="24"/>
        <v>0</v>
      </c>
      <c r="BZ14" s="3">
        <f>'[1]shkö'!AP14</f>
        <v>0</v>
      </c>
      <c r="CA14" s="3">
        <f>'[1]int.kiad.'!BO14</f>
        <v>0</v>
      </c>
      <c r="CB14" s="99">
        <v>0</v>
      </c>
      <c r="CC14" s="134">
        <v>0</v>
      </c>
      <c r="CD14" s="83" t="s">
        <v>117</v>
      </c>
      <c r="CE14" s="83" t="s">
        <v>128</v>
      </c>
      <c r="CF14" s="88">
        <v>0</v>
      </c>
      <c r="CG14" s="3">
        <f t="shared" si="25"/>
        <v>1076</v>
      </c>
      <c r="CH14" s="3">
        <f>'[1]shkö'!AU14</f>
        <v>0</v>
      </c>
      <c r="CI14" s="3">
        <f>'[1]int.kiad.'!BV14</f>
        <v>1076</v>
      </c>
      <c r="CJ14" s="99">
        <v>344</v>
      </c>
      <c r="CK14" s="133">
        <f t="shared" si="41"/>
        <v>31.970260223048324</v>
      </c>
      <c r="CL14" s="83" t="s">
        <v>117</v>
      </c>
      <c r="CM14" s="83" t="s">
        <v>128</v>
      </c>
      <c r="CN14" s="89">
        <f t="shared" si="6"/>
        <v>165120</v>
      </c>
      <c r="CO14" s="89">
        <f t="shared" si="7"/>
        <v>6111</v>
      </c>
      <c r="CP14" s="89">
        <f t="shared" si="8"/>
        <v>13</v>
      </c>
      <c r="CQ14" s="89">
        <f t="shared" si="9"/>
        <v>171244</v>
      </c>
      <c r="CR14" s="89">
        <f t="shared" si="10"/>
        <v>129339</v>
      </c>
      <c r="CS14" s="133">
        <f t="shared" si="26"/>
        <v>75.52906963163673</v>
      </c>
      <c r="CT14" s="83" t="s">
        <v>117</v>
      </c>
      <c r="CU14" s="83" t="s">
        <v>128</v>
      </c>
      <c r="CV14" s="89">
        <f t="shared" si="27"/>
        <v>165120</v>
      </c>
      <c r="CW14" s="89">
        <f t="shared" si="28"/>
        <v>5035</v>
      </c>
      <c r="CX14" s="89">
        <f t="shared" si="29"/>
        <v>13</v>
      </c>
      <c r="CY14" s="89">
        <f t="shared" si="30"/>
        <v>170168</v>
      </c>
      <c r="CZ14" s="89">
        <f t="shared" si="31"/>
        <v>128995</v>
      </c>
      <c r="DA14" s="133">
        <f t="shared" si="32"/>
        <v>75.80449908325889</v>
      </c>
      <c r="DB14" s="83" t="s">
        <v>117</v>
      </c>
      <c r="DC14" s="83" t="s">
        <v>128</v>
      </c>
      <c r="DD14" s="89">
        <f t="shared" si="33"/>
        <v>0</v>
      </c>
      <c r="DE14" s="89">
        <f t="shared" si="34"/>
        <v>1076</v>
      </c>
      <c r="DF14" s="89">
        <f t="shared" si="35"/>
        <v>0</v>
      </c>
      <c r="DG14" s="89">
        <f t="shared" si="36"/>
        <v>1076</v>
      </c>
      <c r="DH14" s="89">
        <f t="shared" si="37"/>
        <v>344</v>
      </c>
      <c r="DI14" s="133">
        <f t="shared" si="38"/>
        <v>31.970260223048324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</row>
    <row r="15" spans="1:185" ht="12.75">
      <c r="A15" s="89" t="s">
        <v>127</v>
      </c>
      <c r="B15" s="83" t="s">
        <v>130</v>
      </c>
      <c r="C15" s="88">
        <v>108147</v>
      </c>
      <c r="D15" s="3">
        <f t="shared" si="12"/>
        <v>853</v>
      </c>
      <c r="E15" s="3">
        <f>'[1]shkö'!E15</f>
        <v>0</v>
      </c>
      <c r="F15" s="3">
        <f>'[1]int.kiad.'!D15</f>
        <v>109000</v>
      </c>
      <c r="G15" s="99">
        <v>89152</v>
      </c>
      <c r="H15" s="133">
        <f t="shared" si="13"/>
        <v>81.7908256880734</v>
      </c>
      <c r="I15" s="83" t="s">
        <v>127</v>
      </c>
      <c r="J15" s="83" t="s">
        <v>130</v>
      </c>
      <c r="K15" s="88">
        <v>36373</v>
      </c>
      <c r="L15" s="3">
        <f t="shared" si="14"/>
        <v>201</v>
      </c>
      <c r="M15" s="3">
        <f>'[1]shkö'!I15</f>
        <v>0</v>
      </c>
      <c r="N15" s="3">
        <f>'[1]int.kiad.'!K15</f>
        <v>36574</v>
      </c>
      <c r="O15" s="99">
        <v>29978</v>
      </c>
      <c r="P15" s="133">
        <f t="shared" si="15"/>
        <v>81.96533056269482</v>
      </c>
      <c r="Q15" s="83" t="s">
        <v>127</v>
      </c>
      <c r="R15" s="83" t="s">
        <v>130</v>
      </c>
      <c r="S15" s="88">
        <v>30697</v>
      </c>
      <c r="T15" s="3">
        <f t="shared" si="16"/>
        <v>2476</v>
      </c>
      <c r="U15" s="3">
        <f>'[1]shkö'!M15</f>
        <v>-1134</v>
      </c>
      <c r="V15" s="3">
        <f>'[1]int.kiad.'!R15</f>
        <v>32039</v>
      </c>
      <c r="W15" s="99">
        <v>21118</v>
      </c>
      <c r="X15" s="133">
        <f t="shared" si="17"/>
        <v>65.91341802178596</v>
      </c>
      <c r="Y15" s="83" t="s">
        <v>127</v>
      </c>
      <c r="Z15" s="83" t="s">
        <v>130</v>
      </c>
      <c r="AA15" s="88">
        <v>2992</v>
      </c>
      <c r="AB15" s="3">
        <f t="shared" si="18"/>
        <v>0</v>
      </c>
      <c r="AC15" s="3">
        <f>'[1]shkö'!Q15</f>
        <v>-2992</v>
      </c>
      <c r="AD15" s="3">
        <f>'[1]int.kiad.'!Y15</f>
        <v>0</v>
      </c>
      <c r="AE15" s="99">
        <v>0</v>
      </c>
      <c r="AF15" s="134">
        <v>0</v>
      </c>
      <c r="AG15" s="207">
        <v>74</v>
      </c>
      <c r="AH15" s="83" t="s">
        <v>127</v>
      </c>
      <c r="AI15" s="83" t="s">
        <v>130</v>
      </c>
      <c r="AJ15" s="89">
        <f t="shared" si="0"/>
        <v>27705</v>
      </c>
      <c r="AK15" s="89">
        <f t="shared" si="1"/>
        <v>2476</v>
      </c>
      <c r="AL15" s="89">
        <f t="shared" si="2"/>
        <v>1858</v>
      </c>
      <c r="AM15" s="89">
        <f t="shared" si="3"/>
        <v>32039</v>
      </c>
      <c r="AN15" s="219">
        <f t="shared" si="19"/>
        <v>21044</v>
      </c>
      <c r="AO15" s="133">
        <f t="shared" si="20"/>
        <v>65.68244951465402</v>
      </c>
      <c r="AP15" s="83" t="s">
        <v>127</v>
      </c>
      <c r="AQ15" s="83" t="s">
        <v>130</v>
      </c>
      <c r="AR15" s="88">
        <v>0</v>
      </c>
      <c r="AS15" s="3">
        <f t="shared" si="21"/>
        <v>550</v>
      </c>
      <c r="AT15" s="3">
        <f>'[1]shkö'!Z15</f>
        <v>0</v>
      </c>
      <c r="AU15" s="3">
        <f>'[1]int.kiad.'!AM15</f>
        <v>550</v>
      </c>
      <c r="AV15" s="99">
        <v>603</v>
      </c>
      <c r="AW15" s="133">
        <f t="shared" si="39"/>
        <v>109.63636363636364</v>
      </c>
      <c r="AX15" s="83" t="s">
        <v>127</v>
      </c>
      <c r="AY15" s="83" t="s">
        <v>130</v>
      </c>
      <c r="AZ15" s="88">
        <v>0</v>
      </c>
      <c r="BA15" s="3">
        <f t="shared" si="22"/>
        <v>0</v>
      </c>
      <c r="BB15" s="3">
        <f>'[1]shkö'!AD15</f>
        <v>0</v>
      </c>
      <c r="BC15" s="3">
        <f>'[1]int.kiad.'!AT15</f>
        <v>0</v>
      </c>
      <c r="BD15" s="99">
        <v>0</v>
      </c>
      <c r="BE15" s="134">
        <v>0</v>
      </c>
      <c r="BF15" s="83" t="s">
        <v>127</v>
      </c>
      <c r="BG15" s="83" t="s">
        <v>130</v>
      </c>
      <c r="BH15" s="89">
        <f t="shared" si="4"/>
        <v>0</v>
      </c>
      <c r="BI15" s="89">
        <f t="shared" si="5"/>
        <v>550</v>
      </c>
      <c r="BJ15" s="89">
        <f t="shared" si="5"/>
        <v>0</v>
      </c>
      <c r="BK15" s="89">
        <f t="shared" si="5"/>
        <v>550</v>
      </c>
      <c r="BL15" s="89">
        <f t="shared" si="5"/>
        <v>603</v>
      </c>
      <c r="BM15" s="133">
        <f t="shared" si="40"/>
        <v>109.63636363636364</v>
      </c>
      <c r="BN15" s="83" t="s">
        <v>127</v>
      </c>
      <c r="BO15" s="83" t="s">
        <v>130</v>
      </c>
      <c r="BP15" s="88">
        <v>0</v>
      </c>
      <c r="BQ15" s="3">
        <f t="shared" si="23"/>
        <v>58</v>
      </c>
      <c r="BR15" s="3">
        <f>'[1]shkö'!AL15</f>
        <v>0</v>
      </c>
      <c r="BS15" s="3">
        <f>'[1]int.kiad.'!BH15</f>
        <v>58</v>
      </c>
      <c r="BT15" s="99">
        <v>2530</v>
      </c>
      <c r="BU15" s="133">
        <f t="shared" si="42"/>
        <v>4362.068965517241</v>
      </c>
      <c r="BV15" s="83" t="s">
        <v>127</v>
      </c>
      <c r="BW15" s="83" t="s">
        <v>130</v>
      </c>
      <c r="BX15" s="88">
        <v>0</v>
      </c>
      <c r="BY15" s="3">
        <f t="shared" si="24"/>
        <v>0</v>
      </c>
      <c r="BZ15" s="3">
        <f>'[1]shkö'!AP15</f>
        <v>0</v>
      </c>
      <c r="CA15" s="3">
        <f>'[1]int.kiad.'!BO15</f>
        <v>0</v>
      </c>
      <c r="CB15" s="99">
        <v>0</v>
      </c>
      <c r="CC15" s="134">
        <v>0</v>
      </c>
      <c r="CD15" s="83" t="s">
        <v>127</v>
      </c>
      <c r="CE15" s="83" t="s">
        <v>130</v>
      </c>
      <c r="CF15" s="88">
        <v>469</v>
      </c>
      <c r="CG15" s="3">
        <f t="shared" si="25"/>
        <v>1480</v>
      </c>
      <c r="CH15" s="3">
        <f>'[1]shkö'!AU15</f>
        <v>-225</v>
      </c>
      <c r="CI15" s="3">
        <f>'[1]int.kiad.'!BV15</f>
        <v>1724</v>
      </c>
      <c r="CJ15" s="99">
        <v>320</v>
      </c>
      <c r="CK15" s="133">
        <f t="shared" si="41"/>
        <v>18.561484918793504</v>
      </c>
      <c r="CL15" s="83" t="s">
        <v>127</v>
      </c>
      <c r="CM15" s="83" t="s">
        <v>130</v>
      </c>
      <c r="CN15" s="89">
        <f t="shared" si="6"/>
        <v>175686</v>
      </c>
      <c r="CO15" s="89">
        <f t="shared" si="7"/>
        <v>5618</v>
      </c>
      <c r="CP15" s="89">
        <f t="shared" si="8"/>
        <v>-1359</v>
      </c>
      <c r="CQ15" s="89">
        <f t="shared" si="9"/>
        <v>179945</v>
      </c>
      <c r="CR15" s="89">
        <f t="shared" si="10"/>
        <v>143701</v>
      </c>
      <c r="CS15" s="133">
        <f t="shared" si="26"/>
        <v>79.85829003306566</v>
      </c>
      <c r="CT15" s="83" t="s">
        <v>127</v>
      </c>
      <c r="CU15" s="83" t="s">
        <v>130</v>
      </c>
      <c r="CV15" s="89">
        <f t="shared" si="27"/>
        <v>175217</v>
      </c>
      <c r="CW15" s="89">
        <f t="shared" si="28"/>
        <v>4138</v>
      </c>
      <c r="CX15" s="89">
        <f t="shared" si="29"/>
        <v>-1134</v>
      </c>
      <c r="CY15" s="89">
        <f t="shared" si="30"/>
        <v>178221</v>
      </c>
      <c r="CZ15" s="89">
        <f t="shared" si="31"/>
        <v>143381</v>
      </c>
      <c r="DA15" s="133">
        <f t="shared" si="32"/>
        <v>80.45123750848666</v>
      </c>
      <c r="DB15" s="83" t="s">
        <v>127</v>
      </c>
      <c r="DC15" s="83" t="s">
        <v>130</v>
      </c>
      <c r="DD15" s="89">
        <f t="shared" si="33"/>
        <v>469</v>
      </c>
      <c r="DE15" s="89">
        <f t="shared" si="34"/>
        <v>1480</v>
      </c>
      <c r="DF15" s="89">
        <f t="shared" si="35"/>
        <v>-225</v>
      </c>
      <c r="DG15" s="89">
        <f t="shared" si="36"/>
        <v>1724</v>
      </c>
      <c r="DH15" s="89">
        <f t="shared" si="37"/>
        <v>320</v>
      </c>
      <c r="DI15" s="133">
        <f t="shared" si="38"/>
        <v>18.561484918793504</v>
      </c>
      <c r="DJ15" s="123" t="s">
        <v>116</v>
      </c>
      <c r="DK15" s="123" t="s">
        <v>116</v>
      </c>
      <c r="DL15" s="123" t="s">
        <v>116</v>
      </c>
      <c r="DM15" s="48" t="s">
        <v>4</v>
      </c>
      <c r="DN15" s="49"/>
      <c r="DO15" s="49"/>
      <c r="DP15" s="49"/>
      <c r="DQ15" s="49"/>
      <c r="DR15" s="50"/>
      <c r="DS15" s="123" t="s">
        <v>116</v>
      </c>
      <c r="DT15" s="123" t="s">
        <v>116</v>
      </c>
      <c r="DU15" s="123" t="s">
        <v>116</v>
      </c>
      <c r="DV15" s="48" t="s">
        <v>4</v>
      </c>
      <c r="DW15" s="49"/>
      <c r="DX15" s="49"/>
      <c r="DY15" s="49"/>
      <c r="DZ15" s="49"/>
      <c r="EA15" s="50"/>
      <c r="EB15" s="123" t="s">
        <v>116</v>
      </c>
      <c r="EC15" s="123" t="s">
        <v>116</v>
      </c>
      <c r="ED15" s="123" t="s">
        <v>116</v>
      </c>
      <c r="EE15" s="53" t="s">
        <v>4</v>
      </c>
      <c r="EF15" s="54"/>
      <c r="EG15" s="54"/>
      <c r="EH15" s="54"/>
      <c r="EI15" s="54"/>
      <c r="EJ15" s="51"/>
      <c r="EK15" s="123" t="s">
        <v>116</v>
      </c>
      <c r="EL15" s="123" t="s">
        <v>116</v>
      </c>
      <c r="EM15" s="123" t="s">
        <v>116</v>
      </c>
      <c r="EN15" s="48" t="s">
        <v>4</v>
      </c>
      <c r="EO15" s="49"/>
      <c r="EP15" s="49"/>
      <c r="EQ15" s="49"/>
      <c r="ER15" s="49"/>
      <c r="ES15" s="50"/>
      <c r="ET15" s="123" t="s">
        <v>116</v>
      </c>
      <c r="EU15" s="123" t="s">
        <v>116</v>
      </c>
      <c r="EV15" s="123" t="s">
        <v>116</v>
      </c>
      <c r="EW15" s="53" t="s">
        <v>4</v>
      </c>
      <c r="EX15" s="54"/>
      <c r="EY15" s="54"/>
      <c r="EZ15" s="54"/>
      <c r="FA15" s="54"/>
      <c r="FB15" s="51"/>
      <c r="FC15" s="123" t="s">
        <v>116</v>
      </c>
      <c r="FD15" s="123" t="s">
        <v>116</v>
      </c>
      <c r="FE15" s="123" t="s">
        <v>116</v>
      </c>
      <c r="FF15" s="53" t="s">
        <v>4</v>
      </c>
      <c r="FG15" s="54"/>
      <c r="FH15" s="54"/>
      <c r="FI15" s="54"/>
      <c r="FJ15" s="54"/>
      <c r="FK15" s="51"/>
      <c r="FL15" s="123" t="s">
        <v>116</v>
      </c>
      <c r="FM15" s="123" t="s">
        <v>116</v>
      </c>
      <c r="FN15" s="123" t="s">
        <v>116</v>
      </c>
      <c r="FO15" s="48" t="s">
        <v>4</v>
      </c>
      <c r="FP15" s="49"/>
      <c r="FQ15" s="49"/>
      <c r="FR15" s="49"/>
      <c r="FS15" s="49"/>
      <c r="FT15" s="50"/>
      <c r="FU15" s="123" t="s">
        <v>116</v>
      </c>
      <c r="FV15" s="123" t="s">
        <v>116</v>
      </c>
      <c r="FW15" s="123" t="s">
        <v>116</v>
      </c>
      <c r="FX15" s="48" t="s">
        <v>105</v>
      </c>
      <c r="FY15" s="49"/>
      <c r="FZ15" s="49"/>
      <c r="GA15" s="49"/>
      <c r="GB15" s="49"/>
      <c r="GC15" s="50"/>
    </row>
    <row r="16" spans="1:185" ht="12.75">
      <c r="A16" s="89" t="s">
        <v>129</v>
      </c>
      <c r="B16" s="83" t="s">
        <v>132</v>
      </c>
      <c r="C16" s="88">
        <v>71385</v>
      </c>
      <c r="D16" s="3">
        <f t="shared" si="12"/>
        <v>818</v>
      </c>
      <c r="E16" s="3">
        <f>'[1]shkö'!E16</f>
        <v>243</v>
      </c>
      <c r="F16" s="3">
        <f>'[1]int.kiad.'!D16</f>
        <v>72446</v>
      </c>
      <c r="G16" s="99">
        <v>59054</v>
      </c>
      <c r="H16" s="133">
        <f t="shared" si="13"/>
        <v>81.514507357204</v>
      </c>
      <c r="I16" s="83" t="s">
        <v>129</v>
      </c>
      <c r="J16" s="83" t="s">
        <v>132</v>
      </c>
      <c r="K16" s="88">
        <v>23928</v>
      </c>
      <c r="L16" s="3">
        <f t="shared" si="14"/>
        <v>162</v>
      </c>
      <c r="M16" s="3">
        <f>'[1]shkö'!I16</f>
        <v>77</v>
      </c>
      <c r="N16" s="3">
        <f>'[1]int.kiad.'!K16</f>
        <v>24167</v>
      </c>
      <c r="O16" s="99">
        <v>19594</v>
      </c>
      <c r="P16" s="133">
        <f t="shared" si="15"/>
        <v>81.07750237927752</v>
      </c>
      <c r="Q16" s="83" t="s">
        <v>129</v>
      </c>
      <c r="R16" s="83" t="s">
        <v>132</v>
      </c>
      <c r="S16" s="88">
        <v>22521</v>
      </c>
      <c r="T16" s="3">
        <f t="shared" si="16"/>
        <v>1898</v>
      </c>
      <c r="U16" s="3">
        <f>'[1]shkö'!M16</f>
        <v>1531</v>
      </c>
      <c r="V16" s="3">
        <f>'[1]int.kiad.'!R16</f>
        <v>25950</v>
      </c>
      <c r="W16" s="99">
        <v>21732</v>
      </c>
      <c r="X16" s="133">
        <f t="shared" si="17"/>
        <v>83.74566473988439</v>
      </c>
      <c r="Y16" s="83" t="s">
        <v>129</v>
      </c>
      <c r="Z16" s="83" t="s">
        <v>132</v>
      </c>
      <c r="AA16" s="88">
        <v>1472</v>
      </c>
      <c r="AB16" s="3">
        <f t="shared" si="18"/>
        <v>0</v>
      </c>
      <c r="AC16" s="3">
        <f>'[1]shkö'!Q16</f>
        <v>-1472</v>
      </c>
      <c r="AD16" s="3">
        <f>'[1]int.kiad.'!Y16</f>
        <v>0</v>
      </c>
      <c r="AE16" s="99">
        <v>0</v>
      </c>
      <c r="AF16" s="134">
        <v>0</v>
      </c>
      <c r="AG16" s="207">
        <v>0</v>
      </c>
      <c r="AH16" s="83" t="s">
        <v>129</v>
      </c>
      <c r="AI16" s="83" t="s">
        <v>132</v>
      </c>
      <c r="AJ16" s="89">
        <f t="shared" si="0"/>
        <v>21049</v>
      </c>
      <c r="AK16" s="89">
        <f t="shared" si="1"/>
        <v>1898</v>
      </c>
      <c r="AL16" s="89">
        <f t="shared" si="2"/>
        <v>3003</v>
      </c>
      <c r="AM16" s="89">
        <f t="shared" si="3"/>
        <v>25950</v>
      </c>
      <c r="AN16" s="219">
        <f t="shared" si="19"/>
        <v>21732</v>
      </c>
      <c r="AO16" s="133">
        <f t="shared" si="20"/>
        <v>83.74566473988439</v>
      </c>
      <c r="AP16" s="83" t="s">
        <v>129</v>
      </c>
      <c r="AQ16" s="83" t="s">
        <v>132</v>
      </c>
      <c r="AR16" s="88">
        <v>0</v>
      </c>
      <c r="AS16" s="3">
        <f t="shared" si="21"/>
        <v>286</v>
      </c>
      <c r="AT16" s="3">
        <f>'[1]shkö'!Z16</f>
        <v>0</v>
      </c>
      <c r="AU16" s="3">
        <f>'[1]int.kiad.'!AM16</f>
        <v>286</v>
      </c>
      <c r="AV16" s="99">
        <v>287</v>
      </c>
      <c r="AW16" s="133">
        <f t="shared" si="39"/>
        <v>100.34965034965036</v>
      </c>
      <c r="AX16" s="83" t="s">
        <v>129</v>
      </c>
      <c r="AY16" s="83" t="s">
        <v>132</v>
      </c>
      <c r="AZ16" s="88">
        <v>0</v>
      </c>
      <c r="BA16" s="3">
        <f t="shared" si="22"/>
        <v>0</v>
      </c>
      <c r="BB16" s="3">
        <f>'[1]shkö'!AD16</f>
        <v>0</v>
      </c>
      <c r="BC16" s="3">
        <f>'[1]int.kiad.'!AT16</f>
        <v>0</v>
      </c>
      <c r="BD16" s="99">
        <v>0</v>
      </c>
      <c r="BE16" s="134">
        <v>0</v>
      </c>
      <c r="BF16" s="83" t="s">
        <v>129</v>
      </c>
      <c r="BG16" s="83" t="s">
        <v>132</v>
      </c>
      <c r="BH16" s="89">
        <f t="shared" si="4"/>
        <v>0</v>
      </c>
      <c r="BI16" s="89">
        <f t="shared" si="5"/>
        <v>286</v>
      </c>
      <c r="BJ16" s="89">
        <f t="shared" si="5"/>
        <v>0</v>
      </c>
      <c r="BK16" s="89">
        <f t="shared" si="5"/>
        <v>286</v>
      </c>
      <c r="BL16" s="89">
        <f t="shared" si="5"/>
        <v>287</v>
      </c>
      <c r="BM16" s="133">
        <f t="shared" si="40"/>
        <v>100.34965034965036</v>
      </c>
      <c r="BN16" s="83" t="s">
        <v>129</v>
      </c>
      <c r="BO16" s="83" t="s">
        <v>132</v>
      </c>
      <c r="BP16" s="88">
        <v>0</v>
      </c>
      <c r="BQ16" s="3">
        <f t="shared" si="23"/>
        <v>58</v>
      </c>
      <c r="BR16" s="3">
        <f>'[1]shkö'!AL16</f>
        <v>0</v>
      </c>
      <c r="BS16" s="3">
        <f>'[1]int.kiad.'!BH16</f>
        <v>58</v>
      </c>
      <c r="BT16" s="99">
        <v>78</v>
      </c>
      <c r="BU16" s="133">
        <f t="shared" si="42"/>
        <v>134.48275862068965</v>
      </c>
      <c r="BV16" s="83" t="s">
        <v>129</v>
      </c>
      <c r="BW16" s="83" t="s">
        <v>132</v>
      </c>
      <c r="BX16" s="88">
        <v>0</v>
      </c>
      <c r="BY16" s="3">
        <f t="shared" si="24"/>
        <v>0</v>
      </c>
      <c r="BZ16" s="3">
        <f>'[1]shkö'!AP16</f>
        <v>0</v>
      </c>
      <c r="CA16" s="3">
        <f>'[1]int.kiad.'!BO16</f>
        <v>0</v>
      </c>
      <c r="CB16" s="99">
        <v>0</v>
      </c>
      <c r="CC16" s="134">
        <v>0</v>
      </c>
      <c r="CD16" s="83" t="s">
        <v>129</v>
      </c>
      <c r="CE16" s="83" t="s">
        <v>132</v>
      </c>
      <c r="CF16" s="88">
        <v>0</v>
      </c>
      <c r="CG16" s="3">
        <f t="shared" si="25"/>
        <v>437</v>
      </c>
      <c r="CH16" s="3">
        <f>'[1]shkö'!AU16</f>
        <v>0</v>
      </c>
      <c r="CI16" s="3">
        <f>'[1]int.kiad.'!BV16</f>
        <v>437</v>
      </c>
      <c r="CJ16" s="99">
        <v>437</v>
      </c>
      <c r="CK16" s="133">
        <f t="shared" si="41"/>
        <v>100</v>
      </c>
      <c r="CL16" s="83" t="s">
        <v>129</v>
      </c>
      <c r="CM16" s="83" t="s">
        <v>132</v>
      </c>
      <c r="CN16" s="89">
        <f t="shared" si="6"/>
        <v>117834</v>
      </c>
      <c r="CO16" s="89">
        <f t="shared" si="7"/>
        <v>3659</v>
      </c>
      <c r="CP16" s="89">
        <f t="shared" si="8"/>
        <v>1851</v>
      </c>
      <c r="CQ16" s="89">
        <f t="shared" si="9"/>
        <v>123344</v>
      </c>
      <c r="CR16" s="89">
        <f t="shared" si="10"/>
        <v>101182</v>
      </c>
      <c r="CS16" s="133">
        <f t="shared" si="26"/>
        <v>82.03236476845245</v>
      </c>
      <c r="CT16" s="83" t="s">
        <v>129</v>
      </c>
      <c r="CU16" s="83" t="s">
        <v>132</v>
      </c>
      <c r="CV16" s="89">
        <f t="shared" si="27"/>
        <v>117834</v>
      </c>
      <c r="CW16" s="89">
        <f t="shared" si="28"/>
        <v>3222</v>
      </c>
      <c r="CX16" s="89">
        <f t="shared" si="29"/>
        <v>1851</v>
      </c>
      <c r="CY16" s="89">
        <f t="shared" si="30"/>
        <v>122907</v>
      </c>
      <c r="CZ16" s="89">
        <f t="shared" si="31"/>
        <v>100745</v>
      </c>
      <c r="DA16" s="133">
        <f t="shared" si="32"/>
        <v>81.96848023302171</v>
      </c>
      <c r="DB16" s="83" t="s">
        <v>129</v>
      </c>
      <c r="DC16" s="83" t="s">
        <v>132</v>
      </c>
      <c r="DD16" s="89">
        <f t="shared" si="33"/>
        <v>0</v>
      </c>
      <c r="DE16" s="89">
        <f t="shared" si="34"/>
        <v>437</v>
      </c>
      <c r="DF16" s="89">
        <f t="shared" si="35"/>
        <v>0</v>
      </c>
      <c r="DG16" s="89">
        <f t="shared" si="36"/>
        <v>437</v>
      </c>
      <c r="DH16" s="89">
        <f t="shared" si="37"/>
        <v>437</v>
      </c>
      <c r="DI16" s="133">
        <f t="shared" si="38"/>
        <v>100</v>
      </c>
      <c r="DJ16" s="124" t="s">
        <v>118</v>
      </c>
      <c r="DK16" s="124" t="s">
        <v>90</v>
      </c>
      <c r="DL16" s="124" t="s">
        <v>93</v>
      </c>
      <c r="DM16" s="113" t="s">
        <v>6</v>
      </c>
      <c r="DN16" s="51"/>
      <c r="DO16" s="51"/>
      <c r="DP16" s="51"/>
      <c r="DQ16" s="51"/>
      <c r="DR16" s="51"/>
      <c r="DS16" s="124" t="s">
        <v>118</v>
      </c>
      <c r="DT16" s="124" t="s">
        <v>90</v>
      </c>
      <c r="DU16" s="124" t="s">
        <v>93</v>
      </c>
      <c r="DV16" s="113" t="s">
        <v>7</v>
      </c>
      <c r="DW16" s="51"/>
      <c r="DX16" s="51"/>
      <c r="DY16" s="51"/>
      <c r="DZ16" s="51"/>
      <c r="EA16" s="51"/>
      <c r="EB16" s="124" t="s">
        <v>118</v>
      </c>
      <c r="EC16" s="124" t="s">
        <v>90</v>
      </c>
      <c r="ED16" s="124" t="s">
        <v>93</v>
      </c>
      <c r="EE16" s="60" t="s">
        <v>8</v>
      </c>
      <c r="EF16" s="50"/>
      <c r="EG16" s="50"/>
      <c r="EH16" s="50"/>
      <c r="EI16" s="50"/>
      <c r="EJ16" s="50"/>
      <c r="EK16" s="124" t="s">
        <v>118</v>
      </c>
      <c r="EL16" s="124" t="s">
        <v>90</v>
      </c>
      <c r="EM16" s="124" t="s">
        <v>93</v>
      </c>
      <c r="EN16" s="113" t="s">
        <v>11</v>
      </c>
      <c r="EO16" s="51"/>
      <c r="EP16" s="51"/>
      <c r="EQ16" s="51"/>
      <c r="ER16" s="51"/>
      <c r="ES16" s="51"/>
      <c r="ET16" s="124" t="s">
        <v>118</v>
      </c>
      <c r="EU16" s="124" t="s">
        <v>90</v>
      </c>
      <c r="EV16" s="124" t="s">
        <v>93</v>
      </c>
      <c r="EW16" s="60" t="s">
        <v>14</v>
      </c>
      <c r="EX16" s="50"/>
      <c r="EY16" s="50"/>
      <c r="EZ16" s="50"/>
      <c r="FA16" s="50"/>
      <c r="FB16" s="50"/>
      <c r="FC16" s="124" t="s">
        <v>118</v>
      </c>
      <c r="FD16" s="124" t="s">
        <v>90</v>
      </c>
      <c r="FE16" s="124" t="s">
        <v>93</v>
      </c>
      <c r="FF16" s="60" t="s">
        <v>15</v>
      </c>
      <c r="FG16" s="50"/>
      <c r="FH16" s="50"/>
      <c r="FI16" s="50"/>
      <c r="FJ16" s="50"/>
      <c r="FK16" s="50"/>
      <c r="FL16" s="124" t="s">
        <v>118</v>
      </c>
      <c r="FM16" s="124" t="s">
        <v>90</v>
      </c>
      <c r="FN16" s="124" t="s">
        <v>93</v>
      </c>
      <c r="FO16" s="113" t="s">
        <v>16</v>
      </c>
      <c r="FP16" s="51"/>
      <c r="FQ16" s="51"/>
      <c r="FR16" s="51"/>
      <c r="FS16" s="51"/>
      <c r="FT16" s="51"/>
      <c r="FU16" s="124" t="s">
        <v>118</v>
      </c>
      <c r="FV16" s="124" t="s">
        <v>90</v>
      </c>
      <c r="FW16" s="124" t="s">
        <v>93</v>
      </c>
      <c r="FX16" s="113" t="s">
        <v>17</v>
      </c>
      <c r="FY16" s="51"/>
      <c r="FZ16" s="51"/>
      <c r="GA16" s="51"/>
      <c r="GB16" s="51"/>
      <c r="GC16" s="51"/>
    </row>
    <row r="17" spans="1:185" ht="12.75">
      <c r="A17" s="89" t="s">
        <v>131</v>
      </c>
      <c r="B17" s="83" t="s">
        <v>134</v>
      </c>
      <c r="C17" s="88">
        <v>100119</v>
      </c>
      <c r="D17" s="3">
        <f t="shared" si="12"/>
        <v>2447</v>
      </c>
      <c r="E17" s="3">
        <f>'[1]shkö'!E17</f>
        <v>61</v>
      </c>
      <c r="F17" s="3">
        <f>'[1]int.kiad.'!D17</f>
        <v>102627</v>
      </c>
      <c r="G17" s="99">
        <v>78920</v>
      </c>
      <c r="H17" s="133">
        <f t="shared" si="13"/>
        <v>76.89984117240103</v>
      </c>
      <c r="I17" s="83" t="s">
        <v>131</v>
      </c>
      <c r="J17" s="83" t="s">
        <v>134</v>
      </c>
      <c r="K17" s="88">
        <v>33595</v>
      </c>
      <c r="L17" s="3">
        <f t="shared" si="14"/>
        <v>702</v>
      </c>
      <c r="M17" s="3">
        <f>'[1]shkö'!I17</f>
        <v>20</v>
      </c>
      <c r="N17" s="3">
        <f>'[1]int.kiad.'!K17</f>
        <v>34317</v>
      </c>
      <c r="O17" s="99">
        <v>26488</v>
      </c>
      <c r="P17" s="133">
        <f t="shared" si="15"/>
        <v>77.18623422793368</v>
      </c>
      <c r="Q17" s="83" t="s">
        <v>131</v>
      </c>
      <c r="R17" s="83" t="s">
        <v>134</v>
      </c>
      <c r="S17" s="88">
        <v>29202</v>
      </c>
      <c r="T17" s="3">
        <f t="shared" si="16"/>
        <v>2910</v>
      </c>
      <c r="U17" s="3">
        <f>'[1]shkö'!M17</f>
        <v>163</v>
      </c>
      <c r="V17" s="3">
        <f>'[1]int.kiad.'!R17</f>
        <v>32275</v>
      </c>
      <c r="W17" s="99">
        <v>23936</v>
      </c>
      <c r="X17" s="133">
        <f t="shared" si="17"/>
        <v>74.16266460108443</v>
      </c>
      <c r="Y17" s="83" t="s">
        <v>131</v>
      </c>
      <c r="Z17" s="83" t="s">
        <v>134</v>
      </c>
      <c r="AA17" s="88">
        <v>0</v>
      </c>
      <c r="AB17" s="3">
        <f t="shared" si="18"/>
        <v>0</v>
      </c>
      <c r="AC17" s="3">
        <f>'[1]shkö'!Q17</f>
        <v>0</v>
      </c>
      <c r="AD17" s="3">
        <f>'[1]int.kiad.'!Y17</f>
        <v>0</v>
      </c>
      <c r="AE17" s="99">
        <v>0</v>
      </c>
      <c r="AF17" s="134">
        <v>0</v>
      </c>
      <c r="AG17" s="207">
        <v>0</v>
      </c>
      <c r="AH17" s="83" t="s">
        <v>131</v>
      </c>
      <c r="AI17" s="83" t="s">
        <v>134</v>
      </c>
      <c r="AJ17" s="89">
        <f t="shared" si="0"/>
        <v>29202</v>
      </c>
      <c r="AK17" s="89">
        <f t="shared" si="1"/>
        <v>2910</v>
      </c>
      <c r="AL17" s="89">
        <f t="shared" si="2"/>
        <v>163</v>
      </c>
      <c r="AM17" s="89">
        <f t="shared" si="3"/>
        <v>32275</v>
      </c>
      <c r="AN17" s="219">
        <f t="shared" si="19"/>
        <v>23936</v>
      </c>
      <c r="AO17" s="133">
        <f t="shared" si="20"/>
        <v>74.16266460108443</v>
      </c>
      <c r="AP17" s="83" t="s">
        <v>131</v>
      </c>
      <c r="AQ17" s="83" t="s">
        <v>134</v>
      </c>
      <c r="AR17" s="88">
        <v>0</v>
      </c>
      <c r="AS17" s="3">
        <f t="shared" si="21"/>
        <v>584</v>
      </c>
      <c r="AT17" s="3">
        <f>'[1]shkö'!Z17</f>
        <v>0</v>
      </c>
      <c r="AU17" s="3">
        <f>'[1]int.kiad.'!AM17</f>
        <v>584</v>
      </c>
      <c r="AV17" s="99">
        <v>533</v>
      </c>
      <c r="AW17" s="133">
        <f t="shared" si="39"/>
        <v>91.26712328767124</v>
      </c>
      <c r="AX17" s="83" t="s">
        <v>131</v>
      </c>
      <c r="AY17" s="83" t="s">
        <v>134</v>
      </c>
      <c r="AZ17" s="88">
        <v>0</v>
      </c>
      <c r="BA17" s="3">
        <f t="shared" si="22"/>
        <v>0</v>
      </c>
      <c r="BB17" s="3">
        <f>'[1]shkö'!AD17</f>
        <v>0</v>
      </c>
      <c r="BC17" s="3">
        <f>'[1]int.kiad.'!AT17</f>
        <v>0</v>
      </c>
      <c r="BD17" s="99">
        <v>0</v>
      </c>
      <c r="BE17" s="134">
        <v>0</v>
      </c>
      <c r="BF17" s="83" t="s">
        <v>131</v>
      </c>
      <c r="BG17" s="83" t="s">
        <v>134</v>
      </c>
      <c r="BH17" s="89">
        <f t="shared" si="4"/>
        <v>0</v>
      </c>
      <c r="BI17" s="89">
        <f t="shared" si="5"/>
        <v>584</v>
      </c>
      <c r="BJ17" s="89">
        <f t="shared" si="5"/>
        <v>0</v>
      </c>
      <c r="BK17" s="89">
        <f t="shared" si="5"/>
        <v>584</v>
      </c>
      <c r="BL17" s="89">
        <f t="shared" si="5"/>
        <v>533</v>
      </c>
      <c r="BM17" s="133">
        <f t="shared" si="40"/>
        <v>91.26712328767124</v>
      </c>
      <c r="BN17" s="83" t="s">
        <v>131</v>
      </c>
      <c r="BO17" s="83" t="s">
        <v>134</v>
      </c>
      <c r="BP17" s="88">
        <v>80</v>
      </c>
      <c r="BQ17" s="3">
        <f t="shared" si="23"/>
        <v>58</v>
      </c>
      <c r="BR17" s="3">
        <f>'[1]shkö'!AL17</f>
        <v>281</v>
      </c>
      <c r="BS17" s="3">
        <f>'[1]int.kiad.'!BH17</f>
        <v>419</v>
      </c>
      <c r="BT17" s="99">
        <v>376</v>
      </c>
      <c r="BU17" s="133">
        <f t="shared" si="42"/>
        <v>89.73747016706443</v>
      </c>
      <c r="BV17" s="83" t="s">
        <v>131</v>
      </c>
      <c r="BW17" s="83" t="s">
        <v>134</v>
      </c>
      <c r="BX17" s="88">
        <v>0</v>
      </c>
      <c r="BY17" s="3">
        <f t="shared" si="24"/>
        <v>0</v>
      </c>
      <c r="BZ17" s="3">
        <f>'[1]shkö'!AP17</f>
        <v>0</v>
      </c>
      <c r="CA17" s="3">
        <f>'[1]int.kiad.'!BO17</f>
        <v>0</v>
      </c>
      <c r="CB17" s="99">
        <v>0</v>
      </c>
      <c r="CC17" s="134">
        <v>0</v>
      </c>
      <c r="CD17" s="83" t="s">
        <v>131</v>
      </c>
      <c r="CE17" s="83" t="s">
        <v>134</v>
      </c>
      <c r="CF17" s="88">
        <v>0</v>
      </c>
      <c r="CG17" s="3">
        <f t="shared" si="25"/>
        <v>1189</v>
      </c>
      <c r="CH17" s="3">
        <f>'[1]shkö'!AU17</f>
        <v>0</v>
      </c>
      <c r="CI17" s="3">
        <f>'[1]int.kiad.'!BV17</f>
        <v>1189</v>
      </c>
      <c r="CJ17" s="99">
        <v>715</v>
      </c>
      <c r="CK17" s="133">
        <f t="shared" si="41"/>
        <v>60.13456686291001</v>
      </c>
      <c r="CL17" s="83" t="s">
        <v>131</v>
      </c>
      <c r="CM17" s="83" t="s">
        <v>134</v>
      </c>
      <c r="CN17" s="89">
        <f t="shared" si="6"/>
        <v>162996</v>
      </c>
      <c r="CO17" s="89">
        <f t="shared" si="7"/>
        <v>7890</v>
      </c>
      <c r="CP17" s="89">
        <f t="shared" si="8"/>
        <v>525</v>
      </c>
      <c r="CQ17" s="89">
        <f t="shared" si="9"/>
        <v>171411</v>
      </c>
      <c r="CR17" s="89">
        <f t="shared" si="10"/>
        <v>130968</v>
      </c>
      <c r="CS17" s="133">
        <f t="shared" si="26"/>
        <v>76.40583159773877</v>
      </c>
      <c r="CT17" s="83" t="s">
        <v>131</v>
      </c>
      <c r="CU17" s="83" t="s">
        <v>134</v>
      </c>
      <c r="CV17" s="89">
        <f t="shared" si="27"/>
        <v>162996</v>
      </c>
      <c r="CW17" s="89">
        <f t="shared" si="28"/>
        <v>6701</v>
      </c>
      <c r="CX17" s="89">
        <f t="shared" si="29"/>
        <v>525</v>
      </c>
      <c r="CY17" s="89">
        <f t="shared" si="30"/>
        <v>170222</v>
      </c>
      <c r="CZ17" s="89">
        <f t="shared" si="31"/>
        <v>130253</v>
      </c>
      <c r="DA17" s="133">
        <f t="shared" si="32"/>
        <v>76.51948631786726</v>
      </c>
      <c r="DB17" s="83" t="s">
        <v>131</v>
      </c>
      <c r="DC17" s="83" t="s">
        <v>134</v>
      </c>
      <c r="DD17" s="89">
        <f t="shared" si="33"/>
        <v>0</v>
      </c>
      <c r="DE17" s="89">
        <f t="shared" si="34"/>
        <v>1189</v>
      </c>
      <c r="DF17" s="89">
        <f t="shared" si="35"/>
        <v>0</v>
      </c>
      <c r="DG17" s="89">
        <f t="shared" si="36"/>
        <v>1189</v>
      </c>
      <c r="DH17" s="89">
        <f t="shared" si="37"/>
        <v>715</v>
      </c>
      <c r="DI17" s="133">
        <f t="shared" si="38"/>
        <v>60.13456686291001</v>
      </c>
      <c r="DJ17" s="124" t="s">
        <v>115</v>
      </c>
      <c r="DK17" s="124" t="s">
        <v>91</v>
      </c>
      <c r="DL17" s="125" t="s">
        <v>94</v>
      </c>
      <c r="DM17" s="48" t="s">
        <v>0</v>
      </c>
      <c r="DN17" s="49"/>
      <c r="DO17" s="49"/>
      <c r="DP17" s="49"/>
      <c r="DQ17" s="49"/>
      <c r="DR17" s="50"/>
      <c r="DS17" s="124" t="s">
        <v>115</v>
      </c>
      <c r="DT17" s="124" t="s">
        <v>91</v>
      </c>
      <c r="DU17" s="125" t="s">
        <v>94</v>
      </c>
      <c r="DV17" s="48" t="s">
        <v>1</v>
      </c>
      <c r="DW17" s="49"/>
      <c r="DX17" s="49"/>
      <c r="DY17" s="49"/>
      <c r="DZ17" s="49"/>
      <c r="EA17" s="50"/>
      <c r="EB17" s="124" t="s">
        <v>115</v>
      </c>
      <c r="EC17" s="124" t="s">
        <v>91</v>
      </c>
      <c r="ED17" s="125" t="s">
        <v>94</v>
      </c>
      <c r="EE17" s="53" t="s">
        <v>2</v>
      </c>
      <c r="EF17" s="54"/>
      <c r="EG17" s="54"/>
      <c r="EH17" s="54"/>
      <c r="EI17" s="54"/>
      <c r="EJ17" s="51"/>
      <c r="EK17" s="124" t="s">
        <v>115</v>
      </c>
      <c r="EL17" s="124" t="s">
        <v>91</v>
      </c>
      <c r="EM17" s="125" t="s">
        <v>94</v>
      </c>
      <c r="EN17" s="48" t="s">
        <v>40</v>
      </c>
      <c r="EO17" s="49"/>
      <c r="EP17" s="49"/>
      <c r="EQ17" s="49"/>
      <c r="ER17" s="49"/>
      <c r="ES17" s="50"/>
      <c r="ET17" s="124" t="s">
        <v>115</v>
      </c>
      <c r="EU17" s="124" t="s">
        <v>91</v>
      </c>
      <c r="EV17" s="125" t="s">
        <v>94</v>
      </c>
      <c r="EW17" s="53" t="s">
        <v>60</v>
      </c>
      <c r="EX17" s="54"/>
      <c r="EY17" s="54"/>
      <c r="EZ17" s="54"/>
      <c r="FA17" s="54"/>
      <c r="FB17" s="51"/>
      <c r="FC17" s="124" t="s">
        <v>115</v>
      </c>
      <c r="FD17" s="124" t="s">
        <v>91</v>
      </c>
      <c r="FE17" s="125" t="s">
        <v>94</v>
      </c>
      <c r="FF17" s="53" t="s">
        <v>112</v>
      </c>
      <c r="FG17" s="54"/>
      <c r="FH17" s="54"/>
      <c r="FI17" s="54"/>
      <c r="FJ17" s="54"/>
      <c r="FK17" s="51"/>
      <c r="FL17" s="124" t="s">
        <v>115</v>
      </c>
      <c r="FM17" s="124" t="s">
        <v>91</v>
      </c>
      <c r="FN17" s="125" t="s">
        <v>94</v>
      </c>
      <c r="FO17" s="48" t="s">
        <v>3</v>
      </c>
      <c r="FP17" s="49"/>
      <c r="FQ17" s="49"/>
      <c r="FR17" s="49"/>
      <c r="FS17" s="49"/>
      <c r="FT17" s="50"/>
      <c r="FU17" s="124" t="s">
        <v>115</v>
      </c>
      <c r="FV17" s="124" t="s">
        <v>91</v>
      </c>
      <c r="FW17" s="125" t="s">
        <v>94</v>
      </c>
      <c r="FX17" s="48" t="s">
        <v>61</v>
      </c>
      <c r="FY17" s="49"/>
      <c r="FZ17" s="49"/>
      <c r="GA17" s="49"/>
      <c r="GB17" s="49"/>
      <c r="GC17" s="50"/>
    </row>
    <row r="18" spans="1:185" ht="12.75">
      <c r="A18" s="89" t="s">
        <v>133</v>
      </c>
      <c r="B18" s="83" t="s">
        <v>136</v>
      </c>
      <c r="C18" s="88">
        <v>100658</v>
      </c>
      <c r="D18" s="3">
        <f t="shared" si="12"/>
        <v>1542</v>
      </c>
      <c r="E18" s="3">
        <f>'[1]shkö'!E18</f>
        <v>524</v>
      </c>
      <c r="F18" s="3">
        <f>'[1]int.kiad.'!D18</f>
        <v>102724</v>
      </c>
      <c r="G18" s="99">
        <v>82213</v>
      </c>
      <c r="H18" s="133">
        <f t="shared" si="13"/>
        <v>80.03290370312682</v>
      </c>
      <c r="I18" s="83" t="s">
        <v>133</v>
      </c>
      <c r="J18" s="83" t="s">
        <v>136</v>
      </c>
      <c r="K18" s="88">
        <v>34058</v>
      </c>
      <c r="L18" s="3">
        <f t="shared" si="14"/>
        <v>482</v>
      </c>
      <c r="M18" s="3">
        <f>'[1]shkö'!I18</f>
        <v>167</v>
      </c>
      <c r="N18" s="3">
        <f>'[1]int.kiad.'!K18</f>
        <v>34707</v>
      </c>
      <c r="O18" s="99">
        <v>27689</v>
      </c>
      <c r="P18" s="133">
        <f t="shared" si="15"/>
        <v>79.77929524303454</v>
      </c>
      <c r="Q18" s="83" t="s">
        <v>133</v>
      </c>
      <c r="R18" s="83" t="s">
        <v>136</v>
      </c>
      <c r="S18" s="88">
        <v>45496</v>
      </c>
      <c r="T18" s="3">
        <f t="shared" si="16"/>
        <v>3345</v>
      </c>
      <c r="U18" s="3">
        <f>'[1]shkö'!M18</f>
        <v>108</v>
      </c>
      <c r="V18" s="3">
        <f>'[1]int.kiad.'!R18</f>
        <v>48949</v>
      </c>
      <c r="W18" s="99">
        <v>36856</v>
      </c>
      <c r="X18" s="133">
        <f t="shared" si="17"/>
        <v>75.294694477926</v>
      </c>
      <c r="Y18" s="83" t="s">
        <v>133</v>
      </c>
      <c r="Z18" s="83" t="s">
        <v>136</v>
      </c>
      <c r="AA18" s="88">
        <v>1246</v>
      </c>
      <c r="AB18" s="3">
        <f t="shared" si="18"/>
        <v>0</v>
      </c>
      <c r="AC18" s="3">
        <f>'[1]shkö'!Q18</f>
        <v>-1246</v>
      </c>
      <c r="AD18" s="3">
        <f>'[1]int.kiad.'!Y18</f>
        <v>0</v>
      </c>
      <c r="AE18" s="99">
        <v>0</v>
      </c>
      <c r="AF18" s="134">
        <v>0</v>
      </c>
      <c r="AG18" s="207">
        <v>0</v>
      </c>
      <c r="AH18" s="83" t="s">
        <v>133</v>
      </c>
      <c r="AI18" s="83" t="s">
        <v>136</v>
      </c>
      <c r="AJ18" s="89">
        <f t="shared" si="0"/>
        <v>44250</v>
      </c>
      <c r="AK18" s="89">
        <f t="shared" si="1"/>
        <v>3345</v>
      </c>
      <c r="AL18" s="89">
        <f t="shared" si="2"/>
        <v>1354</v>
      </c>
      <c r="AM18" s="89">
        <f t="shared" si="3"/>
        <v>48949</v>
      </c>
      <c r="AN18" s="219">
        <f t="shared" si="19"/>
        <v>36856</v>
      </c>
      <c r="AO18" s="133">
        <f t="shared" si="20"/>
        <v>75.294694477926</v>
      </c>
      <c r="AP18" s="83" t="s">
        <v>133</v>
      </c>
      <c r="AQ18" s="83" t="s">
        <v>136</v>
      </c>
      <c r="AR18" s="88">
        <v>0</v>
      </c>
      <c r="AS18" s="3">
        <f t="shared" si="21"/>
        <v>478</v>
      </c>
      <c r="AT18" s="3">
        <f>'[1]shkö'!Z18</f>
        <v>0</v>
      </c>
      <c r="AU18" s="3">
        <f>'[1]int.kiad.'!AM18</f>
        <v>478</v>
      </c>
      <c r="AV18" s="99">
        <v>519</v>
      </c>
      <c r="AW18" s="133">
        <f t="shared" si="39"/>
        <v>108.57740585774059</v>
      </c>
      <c r="AX18" s="83" t="s">
        <v>133</v>
      </c>
      <c r="AY18" s="83" t="s">
        <v>136</v>
      </c>
      <c r="AZ18" s="88">
        <v>0</v>
      </c>
      <c r="BA18" s="3">
        <f t="shared" si="22"/>
        <v>0</v>
      </c>
      <c r="BB18" s="3">
        <f>'[1]shkö'!AD18</f>
        <v>0</v>
      </c>
      <c r="BC18" s="3">
        <f>'[1]int.kiad.'!AT18</f>
        <v>0</v>
      </c>
      <c r="BD18" s="99">
        <v>0</v>
      </c>
      <c r="BE18" s="134">
        <v>0</v>
      </c>
      <c r="BF18" s="83" t="s">
        <v>133</v>
      </c>
      <c r="BG18" s="83" t="s">
        <v>136</v>
      </c>
      <c r="BH18" s="89">
        <f t="shared" si="4"/>
        <v>0</v>
      </c>
      <c r="BI18" s="89">
        <f t="shared" si="5"/>
        <v>478</v>
      </c>
      <c r="BJ18" s="89">
        <f t="shared" si="5"/>
        <v>0</v>
      </c>
      <c r="BK18" s="89">
        <f t="shared" si="5"/>
        <v>478</v>
      </c>
      <c r="BL18" s="89">
        <f t="shared" si="5"/>
        <v>519</v>
      </c>
      <c r="BM18" s="133">
        <f t="shared" si="40"/>
        <v>108.57740585774059</v>
      </c>
      <c r="BN18" s="83" t="s">
        <v>133</v>
      </c>
      <c r="BO18" s="83" t="s">
        <v>136</v>
      </c>
      <c r="BP18" s="88">
        <v>0</v>
      </c>
      <c r="BQ18" s="3">
        <f t="shared" si="23"/>
        <v>58</v>
      </c>
      <c r="BR18" s="3">
        <f>'[1]shkö'!AL18</f>
        <v>27</v>
      </c>
      <c r="BS18" s="3">
        <f>'[1]int.kiad.'!BH18</f>
        <v>85</v>
      </c>
      <c r="BT18" s="99">
        <v>78</v>
      </c>
      <c r="BU18" s="133">
        <f t="shared" si="42"/>
        <v>91.76470588235294</v>
      </c>
      <c r="BV18" s="83" t="s">
        <v>133</v>
      </c>
      <c r="BW18" s="83" t="s">
        <v>136</v>
      </c>
      <c r="BX18" s="88">
        <v>0</v>
      </c>
      <c r="BY18" s="3">
        <f t="shared" si="24"/>
        <v>0</v>
      </c>
      <c r="BZ18" s="3">
        <f>'[1]shkö'!AP18</f>
        <v>0</v>
      </c>
      <c r="CA18" s="3">
        <f>'[1]int.kiad.'!BO18</f>
        <v>0</v>
      </c>
      <c r="CB18" s="99">
        <v>0</v>
      </c>
      <c r="CC18" s="134">
        <v>0</v>
      </c>
      <c r="CD18" s="83" t="s">
        <v>133</v>
      </c>
      <c r="CE18" s="83" t="s">
        <v>136</v>
      </c>
      <c r="CF18" s="88">
        <v>0</v>
      </c>
      <c r="CG18" s="3">
        <f t="shared" si="25"/>
        <v>1042</v>
      </c>
      <c r="CH18" s="3">
        <f>'[1]shkö'!AU18</f>
        <v>190</v>
      </c>
      <c r="CI18" s="3">
        <f>'[1]int.kiad.'!BV18</f>
        <v>1232</v>
      </c>
      <c r="CJ18" s="99">
        <v>1193</v>
      </c>
      <c r="CK18" s="133">
        <f t="shared" si="41"/>
        <v>96.8344155844156</v>
      </c>
      <c r="CL18" s="83" t="s">
        <v>133</v>
      </c>
      <c r="CM18" s="83" t="s">
        <v>136</v>
      </c>
      <c r="CN18" s="89">
        <f t="shared" si="6"/>
        <v>180212</v>
      </c>
      <c r="CO18" s="89">
        <f t="shared" si="7"/>
        <v>6947</v>
      </c>
      <c r="CP18" s="89">
        <f t="shared" si="8"/>
        <v>1016</v>
      </c>
      <c r="CQ18" s="89">
        <f t="shared" si="9"/>
        <v>188175</v>
      </c>
      <c r="CR18" s="89">
        <f t="shared" si="10"/>
        <v>148548</v>
      </c>
      <c r="CS18" s="133">
        <f t="shared" si="26"/>
        <v>78.94141092068553</v>
      </c>
      <c r="CT18" s="83" t="s">
        <v>133</v>
      </c>
      <c r="CU18" s="83" t="s">
        <v>136</v>
      </c>
      <c r="CV18" s="89">
        <f t="shared" si="27"/>
        <v>180212</v>
      </c>
      <c r="CW18" s="89">
        <f t="shared" si="28"/>
        <v>5905</v>
      </c>
      <c r="CX18" s="89">
        <f t="shared" si="29"/>
        <v>826</v>
      </c>
      <c r="CY18" s="89">
        <f t="shared" si="30"/>
        <v>186943</v>
      </c>
      <c r="CZ18" s="89">
        <f t="shared" si="31"/>
        <v>147355</v>
      </c>
      <c r="DA18" s="133">
        <f t="shared" si="32"/>
        <v>78.82349165253581</v>
      </c>
      <c r="DB18" s="83" t="s">
        <v>133</v>
      </c>
      <c r="DC18" s="83" t="s">
        <v>136</v>
      </c>
      <c r="DD18" s="89">
        <f t="shared" si="33"/>
        <v>0</v>
      </c>
      <c r="DE18" s="89">
        <f t="shared" si="34"/>
        <v>1042</v>
      </c>
      <c r="DF18" s="89">
        <f t="shared" si="35"/>
        <v>190</v>
      </c>
      <c r="DG18" s="89">
        <f t="shared" si="36"/>
        <v>1232</v>
      </c>
      <c r="DH18" s="89">
        <f t="shared" si="37"/>
        <v>1193</v>
      </c>
      <c r="DI18" s="133">
        <f t="shared" si="38"/>
        <v>96.8344155844156</v>
      </c>
      <c r="DJ18" s="124" t="s">
        <v>116</v>
      </c>
      <c r="DK18" s="124" t="s">
        <v>115</v>
      </c>
      <c r="DL18" s="125" t="s">
        <v>95</v>
      </c>
      <c r="DM18" s="52" t="s">
        <v>25</v>
      </c>
      <c r="DN18" s="396" t="s">
        <v>279</v>
      </c>
      <c r="DO18" s="397"/>
      <c r="DP18" s="52" t="s">
        <v>28</v>
      </c>
      <c r="DQ18" s="52" t="s">
        <v>216</v>
      </c>
      <c r="DR18" s="52" t="s">
        <v>217</v>
      </c>
      <c r="DS18" s="124" t="s">
        <v>116</v>
      </c>
      <c r="DT18" s="124" t="s">
        <v>115</v>
      </c>
      <c r="DU18" s="125" t="s">
        <v>95</v>
      </c>
      <c r="DV18" s="52" t="s">
        <v>25</v>
      </c>
      <c r="DW18" s="396" t="s">
        <v>279</v>
      </c>
      <c r="DX18" s="397"/>
      <c r="DY18" s="52" t="s">
        <v>28</v>
      </c>
      <c r="DZ18" s="52" t="s">
        <v>216</v>
      </c>
      <c r="EA18" s="52" t="s">
        <v>217</v>
      </c>
      <c r="EB18" s="124" t="s">
        <v>116</v>
      </c>
      <c r="EC18" s="124" t="s">
        <v>115</v>
      </c>
      <c r="ED18" s="125" t="s">
        <v>95</v>
      </c>
      <c r="EE18" s="52" t="s">
        <v>25</v>
      </c>
      <c r="EF18" s="396" t="s">
        <v>279</v>
      </c>
      <c r="EG18" s="397"/>
      <c r="EH18" s="52" t="s">
        <v>28</v>
      </c>
      <c r="EI18" s="52" t="s">
        <v>216</v>
      </c>
      <c r="EJ18" s="52" t="s">
        <v>217</v>
      </c>
      <c r="EK18" s="124" t="s">
        <v>116</v>
      </c>
      <c r="EL18" s="124" t="s">
        <v>115</v>
      </c>
      <c r="EM18" s="125" t="s">
        <v>95</v>
      </c>
      <c r="EN18" s="52" t="s">
        <v>25</v>
      </c>
      <c r="EO18" s="396" t="s">
        <v>279</v>
      </c>
      <c r="EP18" s="397"/>
      <c r="EQ18" s="52" t="s">
        <v>28</v>
      </c>
      <c r="ER18" s="52" t="s">
        <v>216</v>
      </c>
      <c r="ES18" s="52" t="s">
        <v>217</v>
      </c>
      <c r="ET18" s="124" t="s">
        <v>116</v>
      </c>
      <c r="EU18" s="124" t="s">
        <v>115</v>
      </c>
      <c r="EV18" s="125" t="s">
        <v>95</v>
      </c>
      <c r="EW18" s="52" t="s">
        <v>25</v>
      </c>
      <c r="EX18" s="396" t="s">
        <v>279</v>
      </c>
      <c r="EY18" s="397"/>
      <c r="EZ18" s="52" t="s">
        <v>28</v>
      </c>
      <c r="FA18" s="52" t="s">
        <v>216</v>
      </c>
      <c r="FB18" s="52" t="s">
        <v>217</v>
      </c>
      <c r="FC18" s="124" t="s">
        <v>116</v>
      </c>
      <c r="FD18" s="124" t="s">
        <v>115</v>
      </c>
      <c r="FE18" s="125" t="s">
        <v>95</v>
      </c>
      <c r="FF18" s="52" t="s">
        <v>25</v>
      </c>
      <c r="FG18" s="396" t="s">
        <v>279</v>
      </c>
      <c r="FH18" s="397"/>
      <c r="FI18" s="52" t="s">
        <v>28</v>
      </c>
      <c r="FJ18" s="52" t="s">
        <v>216</v>
      </c>
      <c r="FK18" s="52" t="s">
        <v>217</v>
      </c>
      <c r="FL18" s="124" t="s">
        <v>116</v>
      </c>
      <c r="FM18" s="124" t="s">
        <v>115</v>
      </c>
      <c r="FN18" s="125" t="s">
        <v>95</v>
      </c>
      <c r="FO18" s="52" t="s">
        <v>25</v>
      </c>
      <c r="FP18" s="396" t="s">
        <v>279</v>
      </c>
      <c r="FQ18" s="397"/>
      <c r="FR18" s="52" t="s">
        <v>28</v>
      </c>
      <c r="FS18" s="52" t="s">
        <v>216</v>
      </c>
      <c r="FT18" s="52" t="s">
        <v>217</v>
      </c>
      <c r="FU18" s="124" t="s">
        <v>116</v>
      </c>
      <c r="FV18" s="124" t="s">
        <v>115</v>
      </c>
      <c r="FW18" s="125" t="s">
        <v>95</v>
      </c>
      <c r="FX18" s="52" t="s">
        <v>25</v>
      </c>
      <c r="FY18" s="396" t="s">
        <v>279</v>
      </c>
      <c r="FZ18" s="397"/>
      <c r="GA18" s="52" t="s">
        <v>28</v>
      </c>
      <c r="GB18" s="52" t="s">
        <v>216</v>
      </c>
      <c r="GC18" s="52" t="s">
        <v>217</v>
      </c>
    </row>
    <row r="19" spans="1:185" ht="12.75">
      <c r="A19" s="89" t="s">
        <v>135</v>
      </c>
      <c r="B19" s="83" t="s">
        <v>138</v>
      </c>
      <c r="C19" s="88">
        <v>94040</v>
      </c>
      <c r="D19" s="3">
        <f t="shared" si="12"/>
        <v>1234</v>
      </c>
      <c r="E19" s="3">
        <f>'[1]shkö'!E19</f>
        <v>1387</v>
      </c>
      <c r="F19" s="3">
        <f>'[1]int.kiad.'!D19</f>
        <v>96661</v>
      </c>
      <c r="G19" s="99">
        <v>76450</v>
      </c>
      <c r="H19" s="133">
        <f t="shared" si="13"/>
        <v>79.09084325632882</v>
      </c>
      <c r="I19" s="83" t="s">
        <v>135</v>
      </c>
      <c r="J19" s="83" t="s">
        <v>138</v>
      </c>
      <c r="K19" s="88">
        <v>31613</v>
      </c>
      <c r="L19" s="3">
        <f t="shared" si="14"/>
        <v>322</v>
      </c>
      <c r="M19" s="3">
        <f>'[1]shkö'!I19</f>
        <v>443</v>
      </c>
      <c r="N19" s="3">
        <f>'[1]int.kiad.'!K19</f>
        <v>32378</v>
      </c>
      <c r="O19" s="99">
        <v>25354</v>
      </c>
      <c r="P19" s="133">
        <f t="shared" si="15"/>
        <v>78.30625733522763</v>
      </c>
      <c r="Q19" s="83" t="s">
        <v>135</v>
      </c>
      <c r="R19" s="83" t="s">
        <v>138</v>
      </c>
      <c r="S19" s="88">
        <v>33461</v>
      </c>
      <c r="T19" s="3">
        <f t="shared" si="16"/>
        <v>1810</v>
      </c>
      <c r="U19" s="3">
        <f>'[1]shkö'!M19</f>
        <v>-1406</v>
      </c>
      <c r="V19" s="3">
        <f>'[1]int.kiad.'!R19</f>
        <v>33865</v>
      </c>
      <c r="W19" s="99">
        <v>23431</v>
      </c>
      <c r="X19" s="133">
        <f t="shared" si="17"/>
        <v>69.18942861361288</v>
      </c>
      <c r="Y19" s="83" t="s">
        <v>135</v>
      </c>
      <c r="Z19" s="83" t="s">
        <v>138</v>
      </c>
      <c r="AA19" s="88">
        <v>2411</v>
      </c>
      <c r="AB19" s="3">
        <f t="shared" si="18"/>
        <v>0</v>
      </c>
      <c r="AC19" s="3">
        <f>'[1]shkö'!Q19</f>
        <v>-2411</v>
      </c>
      <c r="AD19" s="3">
        <f>'[1]int.kiad.'!Y19</f>
        <v>0</v>
      </c>
      <c r="AE19" s="99">
        <v>0</v>
      </c>
      <c r="AF19" s="134">
        <v>0</v>
      </c>
      <c r="AG19" s="207">
        <v>0</v>
      </c>
      <c r="AH19" s="83" t="s">
        <v>135</v>
      </c>
      <c r="AI19" s="83" t="s">
        <v>138</v>
      </c>
      <c r="AJ19" s="89">
        <f t="shared" si="0"/>
        <v>31050</v>
      </c>
      <c r="AK19" s="89">
        <f t="shared" si="1"/>
        <v>1810</v>
      </c>
      <c r="AL19" s="89">
        <f t="shared" si="2"/>
        <v>1005</v>
      </c>
      <c r="AM19" s="89">
        <f t="shared" si="3"/>
        <v>33865</v>
      </c>
      <c r="AN19" s="219">
        <f t="shared" si="19"/>
        <v>23431</v>
      </c>
      <c r="AO19" s="133">
        <f t="shared" si="20"/>
        <v>69.18942861361288</v>
      </c>
      <c r="AP19" s="83" t="s">
        <v>135</v>
      </c>
      <c r="AQ19" s="83" t="s">
        <v>138</v>
      </c>
      <c r="AR19" s="88">
        <v>0</v>
      </c>
      <c r="AS19" s="3">
        <f t="shared" si="21"/>
        <v>546</v>
      </c>
      <c r="AT19" s="3">
        <f>'[1]shkö'!Z19</f>
        <v>0</v>
      </c>
      <c r="AU19" s="3">
        <f>'[1]int.kiad.'!AM19</f>
        <v>546</v>
      </c>
      <c r="AV19" s="99">
        <v>940</v>
      </c>
      <c r="AW19" s="133">
        <f t="shared" si="39"/>
        <v>172.16117216117217</v>
      </c>
      <c r="AX19" s="83" t="s">
        <v>135</v>
      </c>
      <c r="AY19" s="83" t="s">
        <v>138</v>
      </c>
      <c r="AZ19" s="88">
        <v>0</v>
      </c>
      <c r="BA19" s="3">
        <f t="shared" si="22"/>
        <v>0</v>
      </c>
      <c r="BB19" s="3">
        <f>'[1]shkö'!AD19</f>
        <v>0</v>
      </c>
      <c r="BC19" s="3">
        <f>'[1]int.kiad.'!AT19</f>
        <v>0</v>
      </c>
      <c r="BD19" s="99">
        <v>0</v>
      </c>
      <c r="BE19" s="134">
        <v>0</v>
      </c>
      <c r="BF19" s="83" t="s">
        <v>135</v>
      </c>
      <c r="BG19" s="83" t="s">
        <v>138</v>
      </c>
      <c r="BH19" s="89">
        <f t="shared" si="4"/>
        <v>0</v>
      </c>
      <c r="BI19" s="89">
        <f t="shared" si="5"/>
        <v>546</v>
      </c>
      <c r="BJ19" s="89">
        <f t="shared" si="5"/>
        <v>0</v>
      </c>
      <c r="BK19" s="89">
        <f t="shared" si="5"/>
        <v>546</v>
      </c>
      <c r="BL19" s="89">
        <f t="shared" si="5"/>
        <v>940</v>
      </c>
      <c r="BM19" s="133">
        <f t="shared" si="40"/>
        <v>172.16117216117217</v>
      </c>
      <c r="BN19" s="83" t="s">
        <v>135</v>
      </c>
      <c r="BO19" s="83" t="s">
        <v>138</v>
      </c>
      <c r="BP19" s="88">
        <v>0</v>
      </c>
      <c r="BQ19" s="3">
        <f t="shared" si="23"/>
        <v>58</v>
      </c>
      <c r="BR19" s="3">
        <f>'[1]shkö'!AL19</f>
        <v>0</v>
      </c>
      <c r="BS19" s="3">
        <f>'[1]int.kiad.'!BH19</f>
        <v>58</v>
      </c>
      <c r="BT19" s="99">
        <v>49</v>
      </c>
      <c r="BU19" s="133">
        <f t="shared" si="42"/>
        <v>84.48275862068965</v>
      </c>
      <c r="BV19" s="83" t="s">
        <v>135</v>
      </c>
      <c r="BW19" s="83" t="s">
        <v>138</v>
      </c>
      <c r="BX19" s="88">
        <v>0</v>
      </c>
      <c r="BY19" s="3">
        <f t="shared" si="24"/>
        <v>0</v>
      </c>
      <c r="BZ19" s="3">
        <f>'[1]shkö'!AP19</f>
        <v>0</v>
      </c>
      <c r="CA19" s="3">
        <f>'[1]int.kiad.'!BO19</f>
        <v>0</v>
      </c>
      <c r="CB19" s="99">
        <v>0</v>
      </c>
      <c r="CC19" s="134">
        <v>0</v>
      </c>
      <c r="CD19" s="83" t="s">
        <v>135</v>
      </c>
      <c r="CE19" s="83" t="s">
        <v>138</v>
      </c>
      <c r="CF19" s="88">
        <v>0</v>
      </c>
      <c r="CG19" s="3">
        <f t="shared" si="25"/>
        <v>1092</v>
      </c>
      <c r="CH19" s="3">
        <f>'[1]shkö'!AU19</f>
        <v>0</v>
      </c>
      <c r="CI19" s="3">
        <f>'[1]int.kiad.'!BV19</f>
        <v>1092</v>
      </c>
      <c r="CJ19" s="99">
        <v>64</v>
      </c>
      <c r="CK19" s="133">
        <f t="shared" si="41"/>
        <v>5.86080586080586</v>
      </c>
      <c r="CL19" s="83" t="s">
        <v>135</v>
      </c>
      <c r="CM19" s="83" t="s">
        <v>138</v>
      </c>
      <c r="CN19" s="89">
        <f t="shared" si="6"/>
        <v>159114</v>
      </c>
      <c r="CO19" s="89">
        <f t="shared" si="7"/>
        <v>5062</v>
      </c>
      <c r="CP19" s="89">
        <f t="shared" si="8"/>
        <v>424</v>
      </c>
      <c r="CQ19" s="89">
        <f t="shared" si="9"/>
        <v>164600</v>
      </c>
      <c r="CR19" s="89">
        <f t="shared" si="10"/>
        <v>126288</v>
      </c>
      <c r="CS19" s="133">
        <f t="shared" si="26"/>
        <v>76.72417982989064</v>
      </c>
      <c r="CT19" s="83" t="s">
        <v>135</v>
      </c>
      <c r="CU19" s="83" t="s">
        <v>138</v>
      </c>
      <c r="CV19" s="89">
        <f t="shared" si="27"/>
        <v>159114</v>
      </c>
      <c r="CW19" s="89">
        <f t="shared" si="28"/>
        <v>3970</v>
      </c>
      <c r="CX19" s="89">
        <f t="shared" si="29"/>
        <v>424</v>
      </c>
      <c r="CY19" s="89">
        <f t="shared" si="30"/>
        <v>163508</v>
      </c>
      <c r="CZ19" s="89">
        <f t="shared" si="31"/>
        <v>126224</v>
      </c>
      <c r="DA19" s="133">
        <f t="shared" si="32"/>
        <v>77.19744599652616</v>
      </c>
      <c r="DB19" s="83" t="s">
        <v>135</v>
      </c>
      <c r="DC19" s="83" t="s">
        <v>138</v>
      </c>
      <c r="DD19" s="89">
        <f t="shared" si="33"/>
        <v>0</v>
      </c>
      <c r="DE19" s="89">
        <f t="shared" si="34"/>
        <v>1092</v>
      </c>
      <c r="DF19" s="89">
        <f t="shared" si="35"/>
        <v>0</v>
      </c>
      <c r="DG19" s="89">
        <f t="shared" si="36"/>
        <v>1092</v>
      </c>
      <c r="DH19" s="89">
        <f t="shared" si="37"/>
        <v>64</v>
      </c>
      <c r="DI19" s="133">
        <f t="shared" si="38"/>
        <v>5.86080586080586</v>
      </c>
      <c r="DJ19" s="126"/>
      <c r="DK19" s="126"/>
      <c r="DL19" s="127"/>
      <c r="DM19" s="47" t="s">
        <v>64</v>
      </c>
      <c r="DN19" s="47" t="s">
        <v>24</v>
      </c>
      <c r="DO19" s="47" t="s">
        <v>214</v>
      </c>
      <c r="DP19" s="47" t="s">
        <v>64</v>
      </c>
      <c r="DQ19" s="47" t="s">
        <v>280</v>
      </c>
      <c r="DR19" s="47" t="s">
        <v>218</v>
      </c>
      <c r="DS19" s="126"/>
      <c r="DT19" s="126"/>
      <c r="DU19" s="127"/>
      <c r="DV19" s="47" t="s">
        <v>64</v>
      </c>
      <c r="DW19" s="47" t="s">
        <v>24</v>
      </c>
      <c r="DX19" s="47" t="s">
        <v>214</v>
      </c>
      <c r="DY19" s="47" t="s">
        <v>64</v>
      </c>
      <c r="DZ19" s="47" t="s">
        <v>280</v>
      </c>
      <c r="EA19" s="47" t="s">
        <v>218</v>
      </c>
      <c r="EB19" s="126"/>
      <c r="EC19" s="126"/>
      <c r="ED19" s="127"/>
      <c r="EE19" s="47" t="s">
        <v>64</v>
      </c>
      <c r="EF19" s="47" t="s">
        <v>24</v>
      </c>
      <c r="EG19" s="47" t="s">
        <v>214</v>
      </c>
      <c r="EH19" s="47" t="s">
        <v>64</v>
      </c>
      <c r="EI19" s="47" t="s">
        <v>280</v>
      </c>
      <c r="EJ19" s="47" t="s">
        <v>218</v>
      </c>
      <c r="EK19" s="126"/>
      <c r="EL19" s="126"/>
      <c r="EM19" s="127"/>
      <c r="EN19" s="47" t="s">
        <v>64</v>
      </c>
      <c r="EO19" s="47" t="s">
        <v>24</v>
      </c>
      <c r="EP19" s="47" t="s">
        <v>214</v>
      </c>
      <c r="EQ19" s="47" t="s">
        <v>64</v>
      </c>
      <c r="ER19" s="47" t="s">
        <v>280</v>
      </c>
      <c r="ES19" s="47" t="s">
        <v>218</v>
      </c>
      <c r="ET19" s="126"/>
      <c r="EU19" s="126"/>
      <c r="EV19" s="127"/>
      <c r="EW19" s="47" t="s">
        <v>64</v>
      </c>
      <c r="EX19" s="47" t="s">
        <v>24</v>
      </c>
      <c r="EY19" s="47" t="s">
        <v>214</v>
      </c>
      <c r="EZ19" s="47" t="s">
        <v>64</v>
      </c>
      <c r="FA19" s="47" t="s">
        <v>280</v>
      </c>
      <c r="FB19" s="47" t="s">
        <v>218</v>
      </c>
      <c r="FC19" s="126"/>
      <c r="FD19" s="126"/>
      <c r="FE19" s="127"/>
      <c r="FF19" s="47" t="s">
        <v>64</v>
      </c>
      <c r="FG19" s="47" t="s">
        <v>24</v>
      </c>
      <c r="FH19" s="47" t="s">
        <v>214</v>
      </c>
      <c r="FI19" s="47" t="s">
        <v>64</v>
      </c>
      <c r="FJ19" s="47" t="s">
        <v>280</v>
      </c>
      <c r="FK19" s="47" t="s">
        <v>218</v>
      </c>
      <c r="FL19" s="126"/>
      <c r="FM19" s="126"/>
      <c r="FN19" s="127"/>
      <c r="FO19" s="47" t="s">
        <v>64</v>
      </c>
      <c r="FP19" s="47" t="s">
        <v>24</v>
      </c>
      <c r="FQ19" s="47" t="s">
        <v>214</v>
      </c>
      <c r="FR19" s="47" t="s">
        <v>64</v>
      </c>
      <c r="FS19" s="47" t="s">
        <v>280</v>
      </c>
      <c r="FT19" s="47" t="s">
        <v>218</v>
      </c>
      <c r="FU19" s="126"/>
      <c r="FV19" s="126"/>
      <c r="FW19" s="127"/>
      <c r="FX19" s="47" t="s">
        <v>64</v>
      </c>
      <c r="FY19" s="47" t="s">
        <v>24</v>
      </c>
      <c r="FZ19" s="47" t="s">
        <v>214</v>
      </c>
      <c r="GA19" s="47" t="s">
        <v>64</v>
      </c>
      <c r="GB19" s="47" t="s">
        <v>280</v>
      </c>
      <c r="GC19" s="47" t="s">
        <v>218</v>
      </c>
    </row>
    <row r="20" spans="1:185" ht="12.75">
      <c r="A20" s="89" t="s">
        <v>137</v>
      </c>
      <c r="B20" s="83" t="s">
        <v>158</v>
      </c>
      <c r="C20" s="88">
        <v>22645</v>
      </c>
      <c r="D20" s="3">
        <f t="shared" si="12"/>
        <v>1145</v>
      </c>
      <c r="E20" s="3">
        <f>'[1]shkö'!E20</f>
        <v>536</v>
      </c>
      <c r="F20" s="3">
        <f>'[1]int.kiad.'!D20</f>
        <v>24326</v>
      </c>
      <c r="G20" s="99">
        <v>18806</v>
      </c>
      <c r="H20" s="133">
        <f t="shared" si="13"/>
        <v>77.30822987749733</v>
      </c>
      <c r="I20" s="83" t="s">
        <v>137</v>
      </c>
      <c r="J20" s="83" t="s">
        <v>158</v>
      </c>
      <c r="K20" s="88">
        <v>7571</v>
      </c>
      <c r="L20" s="3">
        <f t="shared" si="14"/>
        <v>334</v>
      </c>
      <c r="M20" s="3">
        <f>'[1]shkö'!I20</f>
        <v>170</v>
      </c>
      <c r="N20" s="3">
        <f>'[1]int.kiad.'!K20</f>
        <v>8075</v>
      </c>
      <c r="O20" s="99">
        <v>6308</v>
      </c>
      <c r="P20" s="133">
        <f t="shared" si="15"/>
        <v>78.11764705882352</v>
      </c>
      <c r="Q20" s="83" t="s">
        <v>137</v>
      </c>
      <c r="R20" s="83" t="s">
        <v>158</v>
      </c>
      <c r="S20" s="88">
        <v>7766</v>
      </c>
      <c r="T20" s="3">
        <f t="shared" si="16"/>
        <v>1398</v>
      </c>
      <c r="U20" s="3">
        <f>'[1]shkö'!M20</f>
        <v>-196</v>
      </c>
      <c r="V20" s="3">
        <f>'[1]int.kiad.'!R20</f>
        <v>8968</v>
      </c>
      <c r="W20" s="99">
        <v>6528</v>
      </c>
      <c r="X20" s="133">
        <f t="shared" si="17"/>
        <v>72.7921498661909</v>
      </c>
      <c r="Y20" s="83" t="s">
        <v>137</v>
      </c>
      <c r="Z20" s="83" t="s">
        <v>158</v>
      </c>
      <c r="AA20" s="88">
        <v>275</v>
      </c>
      <c r="AB20" s="3">
        <f t="shared" si="18"/>
        <v>0</v>
      </c>
      <c r="AC20" s="3">
        <f>'[1]shkö'!Q20</f>
        <v>-275</v>
      </c>
      <c r="AD20" s="3">
        <f>'[1]int.kiad.'!Y20</f>
        <v>0</v>
      </c>
      <c r="AE20" s="99">
        <v>0</v>
      </c>
      <c r="AF20" s="134">
        <v>0</v>
      </c>
      <c r="AG20" s="207">
        <v>0</v>
      </c>
      <c r="AH20" s="83" t="s">
        <v>137</v>
      </c>
      <c r="AI20" s="83" t="s">
        <v>158</v>
      </c>
      <c r="AJ20" s="89">
        <f t="shared" si="0"/>
        <v>7491</v>
      </c>
      <c r="AK20" s="89">
        <f t="shared" si="1"/>
        <v>1398</v>
      </c>
      <c r="AL20" s="89">
        <f t="shared" si="2"/>
        <v>79</v>
      </c>
      <c r="AM20" s="89">
        <f t="shared" si="3"/>
        <v>8968</v>
      </c>
      <c r="AN20" s="219">
        <f t="shared" si="19"/>
        <v>6528</v>
      </c>
      <c r="AO20" s="133">
        <f t="shared" si="20"/>
        <v>72.7921498661909</v>
      </c>
      <c r="AP20" s="83" t="s">
        <v>137</v>
      </c>
      <c r="AQ20" s="83" t="s">
        <v>158</v>
      </c>
      <c r="AR20" s="88">
        <v>0</v>
      </c>
      <c r="AS20" s="3">
        <f t="shared" si="21"/>
        <v>155</v>
      </c>
      <c r="AT20" s="3">
        <f>'[1]shkö'!Z20</f>
        <v>0</v>
      </c>
      <c r="AU20" s="3">
        <f>'[1]int.kiad.'!AM20</f>
        <v>155</v>
      </c>
      <c r="AV20" s="99">
        <v>155</v>
      </c>
      <c r="AW20" s="133">
        <f t="shared" si="39"/>
        <v>100</v>
      </c>
      <c r="AX20" s="83" t="s">
        <v>137</v>
      </c>
      <c r="AY20" s="83" t="s">
        <v>158</v>
      </c>
      <c r="AZ20" s="88">
        <v>0</v>
      </c>
      <c r="BA20" s="3">
        <f t="shared" si="22"/>
        <v>0</v>
      </c>
      <c r="BB20" s="3">
        <f>'[1]shkö'!AD20</f>
        <v>0</v>
      </c>
      <c r="BC20" s="3">
        <f>'[1]int.kiad.'!AT20</f>
        <v>0</v>
      </c>
      <c r="BD20" s="99">
        <v>0</v>
      </c>
      <c r="BE20" s="134">
        <v>0</v>
      </c>
      <c r="BF20" s="83" t="s">
        <v>137</v>
      </c>
      <c r="BG20" s="83" t="s">
        <v>158</v>
      </c>
      <c r="BH20" s="89">
        <f t="shared" si="4"/>
        <v>0</v>
      </c>
      <c r="BI20" s="89">
        <f t="shared" si="5"/>
        <v>155</v>
      </c>
      <c r="BJ20" s="89">
        <f t="shared" si="5"/>
        <v>0</v>
      </c>
      <c r="BK20" s="89">
        <f t="shared" si="5"/>
        <v>155</v>
      </c>
      <c r="BL20" s="89">
        <f t="shared" si="5"/>
        <v>155</v>
      </c>
      <c r="BM20" s="133">
        <f t="shared" si="40"/>
        <v>100</v>
      </c>
      <c r="BN20" s="83" t="s">
        <v>137</v>
      </c>
      <c r="BO20" s="83" t="s">
        <v>158</v>
      </c>
      <c r="BP20" s="88">
        <v>0</v>
      </c>
      <c r="BQ20" s="3">
        <f t="shared" si="23"/>
        <v>0</v>
      </c>
      <c r="BR20" s="3">
        <f>'[1]shkö'!AL20</f>
        <v>0</v>
      </c>
      <c r="BS20" s="3">
        <f>'[1]int.kiad.'!BH20</f>
        <v>0</v>
      </c>
      <c r="BT20" s="99">
        <v>250</v>
      </c>
      <c r="BU20" s="134">
        <v>0</v>
      </c>
      <c r="BV20" s="83" t="s">
        <v>137</v>
      </c>
      <c r="BW20" s="83" t="s">
        <v>158</v>
      </c>
      <c r="BX20" s="88">
        <v>0</v>
      </c>
      <c r="BY20" s="3">
        <f t="shared" si="24"/>
        <v>0</v>
      </c>
      <c r="BZ20" s="3">
        <f>'[1]shkö'!AP20</f>
        <v>0</v>
      </c>
      <c r="CA20" s="3">
        <f>'[1]int.kiad.'!BO20</f>
        <v>0</v>
      </c>
      <c r="CB20" s="99">
        <v>0</v>
      </c>
      <c r="CC20" s="134">
        <v>0</v>
      </c>
      <c r="CD20" s="83" t="s">
        <v>137</v>
      </c>
      <c r="CE20" s="83" t="s">
        <v>158</v>
      </c>
      <c r="CF20" s="88">
        <v>0</v>
      </c>
      <c r="CG20" s="3">
        <f t="shared" si="25"/>
        <v>174</v>
      </c>
      <c r="CH20" s="3">
        <f>'[1]shkö'!AU20</f>
        <v>0</v>
      </c>
      <c r="CI20" s="3">
        <f>'[1]int.kiad.'!BV20</f>
        <v>174</v>
      </c>
      <c r="CJ20" s="99">
        <v>173</v>
      </c>
      <c r="CK20" s="133">
        <f t="shared" si="41"/>
        <v>99.42528735632183</v>
      </c>
      <c r="CL20" s="83" t="s">
        <v>137</v>
      </c>
      <c r="CM20" s="83" t="s">
        <v>158</v>
      </c>
      <c r="CN20" s="89">
        <f t="shared" si="6"/>
        <v>37982</v>
      </c>
      <c r="CO20" s="89">
        <f t="shared" si="7"/>
        <v>3206</v>
      </c>
      <c r="CP20" s="89">
        <f t="shared" si="8"/>
        <v>510</v>
      </c>
      <c r="CQ20" s="89">
        <f t="shared" si="9"/>
        <v>41698</v>
      </c>
      <c r="CR20" s="89">
        <f t="shared" si="10"/>
        <v>32220</v>
      </c>
      <c r="CS20" s="133">
        <f t="shared" si="26"/>
        <v>77.26989304043359</v>
      </c>
      <c r="CT20" s="83" t="s">
        <v>137</v>
      </c>
      <c r="CU20" s="83" t="s">
        <v>158</v>
      </c>
      <c r="CV20" s="89">
        <f t="shared" si="27"/>
        <v>37982</v>
      </c>
      <c r="CW20" s="89">
        <f t="shared" si="28"/>
        <v>3032</v>
      </c>
      <c r="CX20" s="89">
        <f t="shared" si="29"/>
        <v>510</v>
      </c>
      <c r="CY20" s="89">
        <f t="shared" si="30"/>
        <v>41524</v>
      </c>
      <c r="CZ20" s="89">
        <f t="shared" si="31"/>
        <v>32047</v>
      </c>
      <c r="DA20" s="133">
        <f t="shared" si="32"/>
        <v>77.17705423369617</v>
      </c>
      <c r="DB20" s="83" t="s">
        <v>137</v>
      </c>
      <c r="DC20" s="83" t="s">
        <v>158</v>
      </c>
      <c r="DD20" s="89">
        <f t="shared" si="33"/>
        <v>0</v>
      </c>
      <c r="DE20" s="89">
        <f t="shared" si="34"/>
        <v>174</v>
      </c>
      <c r="DF20" s="89">
        <f t="shared" si="35"/>
        <v>0</v>
      </c>
      <c r="DG20" s="89">
        <f t="shared" si="36"/>
        <v>174</v>
      </c>
      <c r="DH20" s="89">
        <f t="shared" si="37"/>
        <v>173</v>
      </c>
      <c r="DI20" s="133">
        <f t="shared" si="38"/>
        <v>99.42528735632183</v>
      </c>
      <c r="DJ20" s="27"/>
      <c r="DK20" s="27"/>
      <c r="DL20" s="27"/>
      <c r="DM20" s="25"/>
      <c r="DN20" s="25"/>
      <c r="DO20" s="25"/>
      <c r="DP20" s="25"/>
      <c r="DQ20" s="25"/>
      <c r="DR20" s="25"/>
      <c r="DS20" s="27"/>
      <c r="DT20" s="27"/>
      <c r="DU20" s="27"/>
      <c r="DV20" s="25"/>
      <c r="DW20" s="25"/>
      <c r="DX20" s="25"/>
      <c r="DY20" s="25"/>
      <c r="DZ20" s="25"/>
      <c r="EA20" s="25"/>
      <c r="EB20" s="27"/>
      <c r="EC20" s="27"/>
      <c r="ED20" s="27"/>
      <c r="EE20" s="25"/>
      <c r="EF20" s="25"/>
      <c r="EG20" s="25"/>
      <c r="EH20" s="25"/>
      <c r="EI20" s="25"/>
      <c r="EJ20" s="25"/>
      <c r="EK20" s="27"/>
      <c r="EL20" s="27"/>
      <c r="EM20" s="27"/>
      <c r="EN20" s="25"/>
      <c r="EO20" s="25"/>
      <c r="EP20" s="25"/>
      <c r="EQ20" s="25"/>
      <c r="ER20" s="25"/>
      <c r="ES20" s="25"/>
      <c r="ET20" s="27"/>
      <c r="EU20" s="27"/>
      <c r="EV20" s="27"/>
      <c r="EW20" s="25"/>
      <c r="EX20" s="25"/>
      <c r="EY20" s="25"/>
      <c r="EZ20" s="25"/>
      <c r="FA20" s="25"/>
      <c r="FB20" s="25"/>
      <c r="FC20" s="27"/>
      <c r="FD20" s="27"/>
      <c r="FE20" s="27"/>
      <c r="FF20" s="25"/>
      <c r="FG20" s="25"/>
      <c r="FH20" s="25"/>
      <c r="FI20" s="25"/>
      <c r="FJ20" s="25"/>
      <c r="FK20" s="25"/>
      <c r="FL20" s="27"/>
      <c r="FM20" s="27"/>
      <c r="FN20" s="27"/>
      <c r="FO20" s="25"/>
      <c r="FP20" s="25"/>
      <c r="FQ20" s="25"/>
      <c r="FR20" s="25"/>
      <c r="FS20" s="25"/>
      <c r="FT20" s="25"/>
      <c r="FU20" s="27"/>
      <c r="FV20" s="27"/>
      <c r="FW20" s="27"/>
      <c r="FX20" s="25"/>
      <c r="FY20" s="25"/>
      <c r="FZ20" s="25"/>
      <c r="GA20" s="25"/>
      <c r="GB20" s="25"/>
      <c r="GC20" s="25"/>
    </row>
    <row r="21" spans="1:185" ht="12.75">
      <c r="A21" s="89" t="s">
        <v>139</v>
      </c>
      <c r="B21" s="83" t="s">
        <v>141</v>
      </c>
      <c r="C21" s="88">
        <v>76412</v>
      </c>
      <c r="D21" s="3">
        <f t="shared" si="12"/>
        <v>1491</v>
      </c>
      <c r="E21" s="3">
        <f>'[1]shkö'!E21</f>
        <v>796</v>
      </c>
      <c r="F21" s="3">
        <f>'[1]int.kiad.'!D21</f>
        <v>78699</v>
      </c>
      <c r="G21" s="99">
        <v>60421</v>
      </c>
      <c r="H21" s="133">
        <f t="shared" si="13"/>
        <v>76.77480018805831</v>
      </c>
      <c r="I21" s="83" t="s">
        <v>139</v>
      </c>
      <c r="J21" s="83" t="s">
        <v>141</v>
      </c>
      <c r="K21" s="88">
        <v>25677</v>
      </c>
      <c r="L21" s="3">
        <f t="shared" si="14"/>
        <v>375</v>
      </c>
      <c r="M21" s="3">
        <f>'[1]shkö'!I21</f>
        <v>256</v>
      </c>
      <c r="N21" s="3">
        <f>'[1]int.kiad.'!K21</f>
        <v>26308</v>
      </c>
      <c r="O21" s="99">
        <v>20008</v>
      </c>
      <c r="P21" s="133">
        <f t="shared" si="15"/>
        <v>76.05291166185191</v>
      </c>
      <c r="Q21" s="83" t="s">
        <v>139</v>
      </c>
      <c r="R21" s="83" t="s">
        <v>141</v>
      </c>
      <c r="S21" s="88">
        <v>30124</v>
      </c>
      <c r="T21" s="3">
        <f t="shared" si="16"/>
        <v>1691</v>
      </c>
      <c r="U21" s="3">
        <f>'[1]shkö'!M21</f>
        <v>-881</v>
      </c>
      <c r="V21" s="3">
        <f>'[1]int.kiad.'!R21</f>
        <v>30934</v>
      </c>
      <c r="W21" s="99">
        <v>21040</v>
      </c>
      <c r="X21" s="133">
        <f t="shared" si="17"/>
        <v>68.01577552207927</v>
      </c>
      <c r="Y21" s="83" t="s">
        <v>139</v>
      </c>
      <c r="Z21" s="83" t="s">
        <v>141</v>
      </c>
      <c r="AA21" s="88">
        <v>1169</v>
      </c>
      <c r="AB21" s="3">
        <f t="shared" si="18"/>
        <v>0</v>
      </c>
      <c r="AC21" s="3">
        <f>'[1]shkö'!Q21</f>
        <v>-1169</v>
      </c>
      <c r="AD21" s="3">
        <f>'[1]int.kiad.'!Y21</f>
        <v>0</v>
      </c>
      <c r="AE21" s="99">
        <v>0</v>
      </c>
      <c r="AF21" s="134">
        <v>0</v>
      </c>
      <c r="AG21" s="207">
        <v>0</v>
      </c>
      <c r="AH21" s="83" t="s">
        <v>139</v>
      </c>
      <c r="AI21" s="83" t="s">
        <v>141</v>
      </c>
      <c r="AJ21" s="89">
        <f t="shared" si="0"/>
        <v>28955</v>
      </c>
      <c r="AK21" s="89">
        <f t="shared" si="1"/>
        <v>1691</v>
      </c>
      <c r="AL21" s="89">
        <f t="shared" si="2"/>
        <v>288</v>
      </c>
      <c r="AM21" s="89">
        <f t="shared" si="3"/>
        <v>30934</v>
      </c>
      <c r="AN21" s="219">
        <f t="shared" si="19"/>
        <v>21040</v>
      </c>
      <c r="AO21" s="133">
        <f t="shared" si="20"/>
        <v>68.01577552207927</v>
      </c>
      <c r="AP21" s="83" t="s">
        <v>139</v>
      </c>
      <c r="AQ21" s="83" t="s">
        <v>141</v>
      </c>
      <c r="AR21" s="88">
        <v>0</v>
      </c>
      <c r="AS21" s="3">
        <f t="shared" si="21"/>
        <v>447</v>
      </c>
      <c r="AT21" s="3">
        <f>'[1]shkö'!Z21</f>
        <v>0</v>
      </c>
      <c r="AU21" s="3">
        <f>'[1]int.kiad.'!AM21</f>
        <v>447</v>
      </c>
      <c r="AV21" s="99">
        <v>456</v>
      </c>
      <c r="AW21" s="133">
        <f t="shared" si="39"/>
        <v>102.01342281879195</v>
      </c>
      <c r="AX21" s="83" t="s">
        <v>139</v>
      </c>
      <c r="AY21" s="83" t="s">
        <v>141</v>
      </c>
      <c r="AZ21" s="88">
        <v>0</v>
      </c>
      <c r="BA21" s="3">
        <f t="shared" si="22"/>
        <v>0</v>
      </c>
      <c r="BB21" s="3">
        <f>'[1]shkö'!AD21</f>
        <v>0</v>
      </c>
      <c r="BC21" s="3">
        <f>'[1]int.kiad.'!AT21</f>
        <v>0</v>
      </c>
      <c r="BD21" s="99">
        <v>0</v>
      </c>
      <c r="BE21" s="134">
        <v>0</v>
      </c>
      <c r="BF21" s="83" t="s">
        <v>139</v>
      </c>
      <c r="BG21" s="83" t="s">
        <v>141</v>
      </c>
      <c r="BH21" s="89">
        <f t="shared" si="4"/>
        <v>0</v>
      </c>
      <c r="BI21" s="89">
        <f t="shared" si="5"/>
        <v>447</v>
      </c>
      <c r="BJ21" s="89">
        <f t="shared" si="5"/>
        <v>0</v>
      </c>
      <c r="BK21" s="89">
        <f t="shared" si="5"/>
        <v>447</v>
      </c>
      <c r="BL21" s="89">
        <f t="shared" si="5"/>
        <v>456</v>
      </c>
      <c r="BM21" s="133">
        <f t="shared" si="40"/>
        <v>102.01342281879195</v>
      </c>
      <c r="BN21" s="83" t="s">
        <v>139</v>
      </c>
      <c r="BO21" s="83" t="s">
        <v>141</v>
      </c>
      <c r="BP21" s="88">
        <v>258</v>
      </c>
      <c r="BQ21" s="3">
        <f t="shared" si="23"/>
        <v>58</v>
      </c>
      <c r="BR21" s="3">
        <f>'[1]shkö'!AL21</f>
        <v>0</v>
      </c>
      <c r="BS21" s="3">
        <f>'[1]int.kiad.'!BH21</f>
        <v>316</v>
      </c>
      <c r="BT21" s="99">
        <v>151</v>
      </c>
      <c r="BU21" s="133">
        <f t="shared" si="42"/>
        <v>47.78481012658228</v>
      </c>
      <c r="BV21" s="83" t="s">
        <v>139</v>
      </c>
      <c r="BW21" s="83" t="s">
        <v>141</v>
      </c>
      <c r="BX21" s="88">
        <v>0</v>
      </c>
      <c r="BY21" s="3">
        <f t="shared" si="24"/>
        <v>0</v>
      </c>
      <c r="BZ21" s="3">
        <f>'[1]shkö'!AP21</f>
        <v>44</v>
      </c>
      <c r="CA21" s="3">
        <f>'[1]int.kiad.'!BO21</f>
        <v>44</v>
      </c>
      <c r="CB21" s="99">
        <v>44</v>
      </c>
      <c r="CC21" s="133">
        <f>CB21/CA21*100</f>
        <v>100</v>
      </c>
      <c r="CD21" s="83" t="s">
        <v>139</v>
      </c>
      <c r="CE21" s="83" t="s">
        <v>141</v>
      </c>
      <c r="CF21" s="88">
        <v>0</v>
      </c>
      <c r="CG21" s="3">
        <f t="shared" si="25"/>
        <v>899</v>
      </c>
      <c r="CH21" s="3">
        <f>'[1]shkö'!AU21</f>
        <v>-44</v>
      </c>
      <c r="CI21" s="3">
        <f>'[1]int.kiad.'!BV21</f>
        <v>855</v>
      </c>
      <c r="CJ21" s="99">
        <v>725</v>
      </c>
      <c r="CK21" s="133">
        <f t="shared" si="41"/>
        <v>84.7953216374269</v>
      </c>
      <c r="CL21" s="83" t="s">
        <v>139</v>
      </c>
      <c r="CM21" s="83" t="s">
        <v>141</v>
      </c>
      <c r="CN21" s="89">
        <f t="shared" si="6"/>
        <v>132471</v>
      </c>
      <c r="CO21" s="89">
        <f t="shared" si="7"/>
        <v>4961</v>
      </c>
      <c r="CP21" s="89">
        <f t="shared" si="8"/>
        <v>171</v>
      </c>
      <c r="CQ21" s="89">
        <f t="shared" si="9"/>
        <v>137603</v>
      </c>
      <c r="CR21" s="89">
        <f t="shared" si="10"/>
        <v>102845</v>
      </c>
      <c r="CS21" s="133">
        <f t="shared" si="26"/>
        <v>74.74037629993532</v>
      </c>
      <c r="CT21" s="83" t="s">
        <v>139</v>
      </c>
      <c r="CU21" s="83" t="s">
        <v>141</v>
      </c>
      <c r="CV21" s="89">
        <f t="shared" si="27"/>
        <v>132471</v>
      </c>
      <c r="CW21" s="89">
        <f t="shared" si="28"/>
        <v>4062</v>
      </c>
      <c r="CX21" s="89">
        <f t="shared" si="29"/>
        <v>171</v>
      </c>
      <c r="CY21" s="89">
        <f t="shared" si="30"/>
        <v>136704</v>
      </c>
      <c r="CZ21" s="89">
        <f t="shared" si="31"/>
        <v>102076</v>
      </c>
      <c r="DA21" s="133">
        <f t="shared" si="32"/>
        <v>74.66935861423221</v>
      </c>
      <c r="DB21" s="83" t="s">
        <v>139</v>
      </c>
      <c r="DC21" s="83" t="s">
        <v>141</v>
      </c>
      <c r="DD21" s="89">
        <f t="shared" si="33"/>
        <v>0</v>
      </c>
      <c r="DE21" s="89">
        <f t="shared" si="34"/>
        <v>899</v>
      </c>
      <c r="DF21" s="89">
        <f t="shared" si="35"/>
        <v>0</v>
      </c>
      <c r="DG21" s="89">
        <f t="shared" si="36"/>
        <v>899</v>
      </c>
      <c r="DH21" s="89">
        <f t="shared" si="37"/>
        <v>769</v>
      </c>
      <c r="DI21" s="133">
        <f t="shared" si="38"/>
        <v>85.53948832035594</v>
      </c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</row>
    <row r="22" spans="1:185" ht="12.75">
      <c r="A22" s="89" t="s">
        <v>140</v>
      </c>
      <c r="B22" s="83" t="s">
        <v>143</v>
      </c>
      <c r="C22" s="88">
        <v>83929</v>
      </c>
      <c r="D22" s="3">
        <f t="shared" si="12"/>
        <v>1047</v>
      </c>
      <c r="E22" s="3">
        <f>'[1]shkö'!E22</f>
        <v>1188</v>
      </c>
      <c r="F22" s="3">
        <f>'[1]int.kiad.'!D22</f>
        <v>86164</v>
      </c>
      <c r="G22" s="99">
        <v>70925</v>
      </c>
      <c r="H22" s="133">
        <f t="shared" si="13"/>
        <v>82.31395942621049</v>
      </c>
      <c r="I22" s="83" t="s">
        <v>140</v>
      </c>
      <c r="J22" s="83" t="s">
        <v>143</v>
      </c>
      <c r="K22" s="88">
        <v>28305</v>
      </c>
      <c r="L22" s="3">
        <f t="shared" si="14"/>
        <v>222</v>
      </c>
      <c r="M22" s="3">
        <f>'[1]shkö'!I22</f>
        <v>418</v>
      </c>
      <c r="N22" s="3">
        <f>'[1]int.kiad.'!K22</f>
        <v>28945</v>
      </c>
      <c r="O22" s="99">
        <v>23754</v>
      </c>
      <c r="P22" s="133">
        <f t="shared" si="15"/>
        <v>82.06598721713596</v>
      </c>
      <c r="Q22" s="83" t="s">
        <v>140</v>
      </c>
      <c r="R22" s="83" t="s">
        <v>143</v>
      </c>
      <c r="S22" s="88">
        <v>29733</v>
      </c>
      <c r="T22" s="3">
        <f t="shared" si="16"/>
        <v>2402</v>
      </c>
      <c r="U22" s="3">
        <f>'[1]shkö'!M22</f>
        <v>-348</v>
      </c>
      <c r="V22" s="3">
        <f>'[1]int.kiad.'!R22</f>
        <v>31787</v>
      </c>
      <c r="W22" s="99">
        <v>24623</v>
      </c>
      <c r="X22" s="133">
        <f t="shared" si="17"/>
        <v>77.4624846635417</v>
      </c>
      <c r="Y22" s="83" t="s">
        <v>140</v>
      </c>
      <c r="Z22" s="83" t="s">
        <v>143</v>
      </c>
      <c r="AA22" s="88">
        <v>1989</v>
      </c>
      <c r="AB22" s="3">
        <f t="shared" si="18"/>
        <v>0</v>
      </c>
      <c r="AC22" s="3">
        <f>'[1]shkö'!Q22</f>
        <v>-1989</v>
      </c>
      <c r="AD22" s="3">
        <f>'[1]int.kiad.'!Y22</f>
        <v>0</v>
      </c>
      <c r="AE22" s="99">
        <v>0</v>
      </c>
      <c r="AF22" s="134">
        <v>0</v>
      </c>
      <c r="AG22" s="207">
        <v>0</v>
      </c>
      <c r="AH22" s="83" t="s">
        <v>140</v>
      </c>
      <c r="AI22" s="83" t="s">
        <v>143</v>
      </c>
      <c r="AJ22" s="89">
        <f t="shared" si="0"/>
        <v>27744</v>
      </c>
      <c r="AK22" s="89">
        <f t="shared" si="1"/>
        <v>2402</v>
      </c>
      <c r="AL22" s="89">
        <f t="shared" si="2"/>
        <v>1641</v>
      </c>
      <c r="AM22" s="89">
        <f t="shared" si="3"/>
        <v>31787</v>
      </c>
      <c r="AN22" s="219">
        <f t="shared" si="19"/>
        <v>24623</v>
      </c>
      <c r="AO22" s="133">
        <f t="shared" si="20"/>
        <v>77.4624846635417</v>
      </c>
      <c r="AP22" s="83" t="s">
        <v>140</v>
      </c>
      <c r="AQ22" s="83" t="s">
        <v>143</v>
      </c>
      <c r="AR22" s="88">
        <v>0</v>
      </c>
      <c r="AS22" s="3">
        <f t="shared" si="21"/>
        <v>322</v>
      </c>
      <c r="AT22" s="3">
        <f>'[1]shkö'!Z22</f>
        <v>0</v>
      </c>
      <c r="AU22" s="3">
        <f>'[1]int.kiad.'!AM22</f>
        <v>322</v>
      </c>
      <c r="AV22" s="99">
        <v>343</v>
      </c>
      <c r="AW22" s="133">
        <f t="shared" si="39"/>
        <v>106.5217391304348</v>
      </c>
      <c r="AX22" s="83" t="s">
        <v>140</v>
      </c>
      <c r="AY22" s="83" t="s">
        <v>143</v>
      </c>
      <c r="AZ22" s="88">
        <v>0</v>
      </c>
      <c r="BA22" s="3">
        <f t="shared" si="22"/>
        <v>0</v>
      </c>
      <c r="BB22" s="3">
        <f>'[1]shkö'!AD22</f>
        <v>0</v>
      </c>
      <c r="BC22" s="3">
        <f>'[1]int.kiad.'!AT22</f>
        <v>0</v>
      </c>
      <c r="BD22" s="99">
        <v>0</v>
      </c>
      <c r="BE22" s="134">
        <v>0</v>
      </c>
      <c r="BF22" s="83" t="s">
        <v>140</v>
      </c>
      <c r="BG22" s="83" t="s">
        <v>143</v>
      </c>
      <c r="BH22" s="89">
        <f t="shared" si="4"/>
        <v>0</v>
      </c>
      <c r="BI22" s="89">
        <f aca="true" t="shared" si="43" ref="BI22:BL37">(AS22-BA22)</f>
        <v>322</v>
      </c>
      <c r="BJ22" s="89">
        <f t="shared" si="43"/>
        <v>0</v>
      </c>
      <c r="BK22" s="89">
        <f t="shared" si="43"/>
        <v>322</v>
      </c>
      <c r="BL22" s="89">
        <f t="shared" si="43"/>
        <v>343</v>
      </c>
      <c r="BM22" s="133">
        <f t="shared" si="40"/>
        <v>106.5217391304348</v>
      </c>
      <c r="BN22" s="83" t="s">
        <v>140</v>
      </c>
      <c r="BO22" s="83" t="s">
        <v>143</v>
      </c>
      <c r="BP22" s="88">
        <v>0</v>
      </c>
      <c r="BQ22" s="3">
        <f t="shared" si="23"/>
        <v>134</v>
      </c>
      <c r="BR22" s="3">
        <f>'[1]shkö'!AL22</f>
        <v>0</v>
      </c>
      <c r="BS22" s="3">
        <f>'[1]int.kiad.'!BH22</f>
        <v>134</v>
      </c>
      <c r="BT22" s="99">
        <v>2064</v>
      </c>
      <c r="BU22" s="133">
        <f t="shared" si="42"/>
        <v>1540.2985074626865</v>
      </c>
      <c r="BV22" s="83" t="s">
        <v>140</v>
      </c>
      <c r="BW22" s="83" t="s">
        <v>143</v>
      </c>
      <c r="BX22" s="88">
        <v>0</v>
      </c>
      <c r="BY22" s="3">
        <f t="shared" si="24"/>
        <v>0</v>
      </c>
      <c r="BZ22" s="3">
        <f>'[1]shkö'!AP22</f>
        <v>0</v>
      </c>
      <c r="CA22" s="3">
        <f>'[1]int.kiad.'!BO22</f>
        <v>0</v>
      </c>
      <c r="CB22" s="99">
        <v>0</v>
      </c>
      <c r="CC22" s="134">
        <v>0</v>
      </c>
      <c r="CD22" s="83" t="s">
        <v>140</v>
      </c>
      <c r="CE22" s="83" t="s">
        <v>143</v>
      </c>
      <c r="CF22" s="88">
        <v>140</v>
      </c>
      <c r="CG22" s="3">
        <f t="shared" si="25"/>
        <v>232</v>
      </c>
      <c r="CH22" s="3">
        <f>'[1]shkö'!AU22</f>
        <v>37</v>
      </c>
      <c r="CI22" s="3">
        <f>'[1]int.kiad.'!BV22</f>
        <v>409</v>
      </c>
      <c r="CJ22" s="99">
        <v>717</v>
      </c>
      <c r="CK22" s="133">
        <f t="shared" si="41"/>
        <v>175.30562347188263</v>
      </c>
      <c r="CL22" s="83" t="s">
        <v>140</v>
      </c>
      <c r="CM22" s="83" t="s">
        <v>143</v>
      </c>
      <c r="CN22" s="89">
        <f t="shared" si="6"/>
        <v>142107</v>
      </c>
      <c r="CO22" s="89">
        <f t="shared" si="7"/>
        <v>4359</v>
      </c>
      <c r="CP22" s="89">
        <f t="shared" si="8"/>
        <v>1295</v>
      </c>
      <c r="CQ22" s="89">
        <f t="shared" si="9"/>
        <v>147761</v>
      </c>
      <c r="CR22" s="89">
        <f t="shared" si="10"/>
        <v>122426</v>
      </c>
      <c r="CS22" s="133">
        <f t="shared" si="26"/>
        <v>82.85406839423123</v>
      </c>
      <c r="CT22" s="83" t="s">
        <v>140</v>
      </c>
      <c r="CU22" s="83" t="s">
        <v>143</v>
      </c>
      <c r="CV22" s="89">
        <f t="shared" si="27"/>
        <v>141967</v>
      </c>
      <c r="CW22" s="89">
        <f t="shared" si="28"/>
        <v>4127</v>
      </c>
      <c r="CX22" s="89">
        <f t="shared" si="29"/>
        <v>1258</v>
      </c>
      <c r="CY22" s="89">
        <f t="shared" si="30"/>
        <v>147352</v>
      </c>
      <c r="CZ22" s="89">
        <f t="shared" si="31"/>
        <v>121709</v>
      </c>
      <c r="DA22" s="133">
        <f t="shared" si="32"/>
        <v>82.59745371627125</v>
      </c>
      <c r="DB22" s="83" t="s">
        <v>140</v>
      </c>
      <c r="DC22" s="83" t="s">
        <v>143</v>
      </c>
      <c r="DD22" s="89">
        <f t="shared" si="33"/>
        <v>140</v>
      </c>
      <c r="DE22" s="89">
        <f t="shared" si="34"/>
        <v>232</v>
      </c>
      <c r="DF22" s="89">
        <f t="shared" si="35"/>
        <v>37</v>
      </c>
      <c r="DG22" s="89">
        <f t="shared" si="36"/>
        <v>409</v>
      </c>
      <c r="DH22" s="89">
        <f t="shared" si="37"/>
        <v>717</v>
      </c>
      <c r="DI22" s="133">
        <f t="shared" si="38"/>
        <v>175.30562347188263</v>
      </c>
      <c r="DJ22" s="26" t="s">
        <v>113</v>
      </c>
      <c r="DK22" s="26" t="s">
        <v>106</v>
      </c>
      <c r="DL22" s="27" t="s">
        <v>96</v>
      </c>
      <c r="DM22" s="63">
        <v>40395</v>
      </c>
      <c r="DN22" s="3">
        <f>DP22-DM22-DO22</f>
        <v>439</v>
      </c>
      <c r="DO22" s="3">
        <f>'[1]rshkö'!F22</f>
        <v>1101</v>
      </c>
      <c r="DP22" s="3">
        <f>'[1]int.kiad.'!CY22</f>
        <v>41935</v>
      </c>
      <c r="DQ22" s="63">
        <v>32088</v>
      </c>
      <c r="DR22" s="147">
        <f aca="true" t="shared" si="44" ref="DR22:DR34">DQ22/DP22*100</f>
        <v>76.51842136640037</v>
      </c>
      <c r="DS22" s="26" t="s">
        <v>113</v>
      </c>
      <c r="DT22" s="26" t="s">
        <v>106</v>
      </c>
      <c r="DU22" s="27" t="s">
        <v>96</v>
      </c>
      <c r="DV22" s="63">
        <v>13874</v>
      </c>
      <c r="DW22" s="3">
        <f>DY22-DV22-DX22</f>
        <v>-153</v>
      </c>
      <c r="DX22" s="3">
        <f>'[1]rshkö'!I22</f>
        <v>352</v>
      </c>
      <c r="DY22" s="3">
        <f>'[1]int.kiad.'!DG22</f>
        <v>14073</v>
      </c>
      <c r="DZ22" s="63">
        <v>10869</v>
      </c>
      <c r="EA22" s="147">
        <f aca="true" t="shared" si="45" ref="EA22:EA34">DZ22/DY22*100</f>
        <v>77.2329993604775</v>
      </c>
      <c r="EB22" s="26" t="s">
        <v>113</v>
      </c>
      <c r="EC22" s="26" t="s">
        <v>106</v>
      </c>
      <c r="ED22" s="27" t="s">
        <v>96</v>
      </c>
      <c r="EE22" s="63">
        <v>13014</v>
      </c>
      <c r="EF22" s="3">
        <f>EH22-EE22-EG22</f>
        <v>-211</v>
      </c>
      <c r="EG22" s="3">
        <f>'[1]rshkö'!L22</f>
        <v>2049</v>
      </c>
      <c r="EH22" s="3">
        <f>'[1]int.kiad.'!DO22</f>
        <v>14852</v>
      </c>
      <c r="EI22" s="63">
        <v>10154</v>
      </c>
      <c r="EJ22" s="147">
        <f aca="true" t="shared" si="46" ref="EJ22:EJ34">EI22/EH22*100</f>
        <v>68.36789657958523</v>
      </c>
      <c r="EK22" s="26" t="s">
        <v>113</v>
      </c>
      <c r="EL22" s="26" t="s">
        <v>106</v>
      </c>
      <c r="EM22" s="27" t="s">
        <v>96</v>
      </c>
      <c r="EN22" s="63">
        <v>0</v>
      </c>
      <c r="EO22" s="3">
        <f>EQ22-EN22-EP22</f>
        <v>0</v>
      </c>
      <c r="EP22" s="3">
        <f>'[1]rshkö'!P22</f>
        <v>0</v>
      </c>
      <c r="EQ22" s="3">
        <f>'[1]int.kiad.'!DW22</f>
        <v>0</v>
      </c>
      <c r="ER22" s="63">
        <v>0</v>
      </c>
      <c r="ES22" s="150">
        <v>0</v>
      </c>
      <c r="ET22" s="26" t="s">
        <v>113</v>
      </c>
      <c r="EU22" s="26" t="s">
        <v>106</v>
      </c>
      <c r="EV22" s="27" t="s">
        <v>96</v>
      </c>
      <c r="EW22" s="63">
        <v>0</v>
      </c>
      <c r="EX22" s="3">
        <f>EZ22-EW22-EY22</f>
        <v>0</v>
      </c>
      <c r="EY22" s="3">
        <f>'[1]rshkö'!S22</f>
        <v>0</v>
      </c>
      <c r="EZ22" s="3">
        <f>'[1]int.kiad.'!EE22</f>
        <v>0</v>
      </c>
      <c r="FA22" s="63">
        <v>0</v>
      </c>
      <c r="FB22" s="150">
        <v>0</v>
      </c>
      <c r="FC22" s="26" t="s">
        <v>113</v>
      </c>
      <c r="FD22" s="26" t="s">
        <v>106</v>
      </c>
      <c r="FE22" s="27" t="s">
        <v>96</v>
      </c>
      <c r="FF22" s="63">
        <v>0</v>
      </c>
      <c r="FG22" s="3">
        <f>FI22-FF22-FH22</f>
        <v>0</v>
      </c>
      <c r="FH22" s="3">
        <f>'[1]rshkö'!V22</f>
        <v>0</v>
      </c>
      <c r="FI22" s="3">
        <f>'[1]int.kiad.'!EM22</f>
        <v>0</v>
      </c>
      <c r="FJ22" s="63">
        <v>0</v>
      </c>
      <c r="FK22" s="150">
        <v>0</v>
      </c>
      <c r="FL22" s="26" t="s">
        <v>113</v>
      </c>
      <c r="FM22" s="26" t="s">
        <v>106</v>
      </c>
      <c r="FN22" s="27" t="s">
        <v>96</v>
      </c>
      <c r="FO22" s="63">
        <v>0</v>
      </c>
      <c r="FP22" s="3">
        <f>FR22-FO22-FQ22</f>
        <v>341</v>
      </c>
      <c r="FQ22" s="3">
        <f>'[1]rshkö'!Y22</f>
        <v>0</v>
      </c>
      <c r="FR22" s="3">
        <f>'[1]int.kiad.'!EU22</f>
        <v>341</v>
      </c>
      <c r="FS22" s="63">
        <v>258</v>
      </c>
      <c r="FT22" s="147">
        <f aca="true" t="shared" si="47" ref="FT22:FT34">FS22/FR22*100</f>
        <v>75.65982404692082</v>
      </c>
      <c r="FU22" s="26" t="s">
        <v>113</v>
      </c>
      <c r="FV22" s="26" t="s">
        <v>106</v>
      </c>
      <c r="FW22" s="27" t="s">
        <v>96</v>
      </c>
      <c r="FX22" s="28">
        <f aca="true" t="shared" si="48" ref="FX22:FX34">DM22+DV22+EE22+EN22+EW22+FF22+FO22</f>
        <v>67283</v>
      </c>
      <c r="FY22" s="28">
        <f aca="true" t="shared" si="49" ref="FY22:GB34">DN22+DW22+EF22+EO22+EX22+FG22+FP22</f>
        <v>416</v>
      </c>
      <c r="FZ22" s="28">
        <f t="shared" si="49"/>
        <v>3502</v>
      </c>
      <c r="GA22" s="28">
        <f t="shared" si="49"/>
        <v>71201</v>
      </c>
      <c r="GB22" s="28">
        <f t="shared" si="49"/>
        <v>53369</v>
      </c>
      <c r="GC22" s="147">
        <f aca="true" t="shared" si="50" ref="GC22:GC34">GB22/GA22*100</f>
        <v>74.9554079296639</v>
      </c>
    </row>
    <row r="23" spans="1:185" ht="12.75">
      <c r="A23" s="89" t="s">
        <v>142</v>
      </c>
      <c r="B23" s="83" t="s">
        <v>145</v>
      </c>
      <c r="C23" s="88">
        <v>148175</v>
      </c>
      <c r="D23" s="3">
        <f t="shared" si="12"/>
        <v>5602</v>
      </c>
      <c r="E23" s="3">
        <f>'[1]shkö'!E23</f>
        <v>3318</v>
      </c>
      <c r="F23" s="3">
        <f>'[1]int.kiad.'!D23</f>
        <v>157095</v>
      </c>
      <c r="G23" s="99">
        <v>130676</v>
      </c>
      <c r="H23" s="133">
        <f t="shared" si="13"/>
        <v>83.1827874852796</v>
      </c>
      <c r="I23" s="83" t="s">
        <v>142</v>
      </c>
      <c r="J23" s="83" t="s">
        <v>145</v>
      </c>
      <c r="K23" s="88">
        <v>49452</v>
      </c>
      <c r="L23" s="3">
        <f t="shared" si="14"/>
        <v>1722</v>
      </c>
      <c r="M23" s="3">
        <f>'[1]shkö'!I23</f>
        <v>760</v>
      </c>
      <c r="N23" s="3">
        <f>'[1]int.kiad.'!K23</f>
        <v>51934</v>
      </c>
      <c r="O23" s="99">
        <v>42676</v>
      </c>
      <c r="P23" s="133">
        <f t="shared" si="15"/>
        <v>82.17352793930758</v>
      </c>
      <c r="Q23" s="83" t="s">
        <v>142</v>
      </c>
      <c r="R23" s="83" t="s">
        <v>145</v>
      </c>
      <c r="S23" s="88">
        <v>42493</v>
      </c>
      <c r="T23" s="3">
        <f t="shared" si="16"/>
        <v>2784</v>
      </c>
      <c r="U23" s="3">
        <f>'[1]shkö'!M23</f>
        <v>-2284</v>
      </c>
      <c r="V23" s="3">
        <f>'[1]int.kiad.'!R23</f>
        <v>42993</v>
      </c>
      <c r="W23" s="99">
        <v>27761</v>
      </c>
      <c r="X23" s="133">
        <f t="shared" si="17"/>
        <v>64.5709766706208</v>
      </c>
      <c r="Y23" s="83" t="s">
        <v>142</v>
      </c>
      <c r="Z23" s="83" t="s">
        <v>145</v>
      </c>
      <c r="AA23" s="88">
        <v>3821</v>
      </c>
      <c r="AB23" s="3">
        <f t="shared" si="18"/>
        <v>0</v>
      </c>
      <c r="AC23" s="3">
        <f>'[1]shkö'!Q23</f>
        <v>-3821</v>
      </c>
      <c r="AD23" s="3">
        <f>'[1]int.kiad.'!Y23</f>
        <v>0</v>
      </c>
      <c r="AE23" s="99">
        <v>0</v>
      </c>
      <c r="AF23" s="134">
        <v>0</v>
      </c>
      <c r="AG23" s="207">
        <v>0</v>
      </c>
      <c r="AH23" s="83" t="s">
        <v>142</v>
      </c>
      <c r="AI23" s="83" t="s">
        <v>145</v>
      </c>
      <c r="AJ23" s="89">
        <f t="shared" si="0"/>
        <v>38672</v>
      </c>
      <c r="AK23" s="89">
        <f t="shared" si="1"/>
        <v>2784</v>
      </c>
      <c r="AL23" s="89">
        <f t="shared" si="2"/>
        <v>1537</v>
      </c>
      <c r="AM23" s="89">
        <f t="shared" si="3"/>
        <v>42993</v>
      </c>
      <c r="AN23" s="219">
        <f t="shared" si="19"/>
        <v>27761</v>
      </c>
      <c r="AO23" s="133">
        <f t="shared" si="20"/>
        <v>64.5709766706208</v>
      </c>
      <c r="AP23" s="83" t="s">
        <v>142</v>
      </c>
      <c r="AQ23" s="83" t="s">
        <v>145</v>
      </c>
      <c r="AR23" s="88">
        <v>0</v>
      </c>
      <c r="AS23" s="3">
        <f t="shared" si="21"/>
        <v>650</v>
      </c>
      <c r="AT23" s="3">
        <f>'[1]shkö'!Z23</f>
        <v>0</v>
      </c>
      <c r="AU23" s="3">
        <f>'[1]int.kiad.'!AM23</f>
        <v>650</v>
      </c>
      <c r="AV23" s="99">
        <v>687</v>
      </c>
      <c r="AW23" s="133">
        <f t="shared" si="39"/>
        <v>105.69230769230768</v>
      </c>
      <c r="AX23" s="83" t="s">
        <v>142</v>
      </c>
      <c r="AY23" s="83" t="s">
        <v>145</v>
      </c>
      <c r="AZ23" s="88">
        <v>0</v>
      </c>
      <c r="BA23" s="3">
        <f t="shared" si="22"/>
        <v>0</v>
      </c>
      <c r="BB23" s="3">
        <f>'[1]shkö'!AD23</f>
        <v>0</v>
      </c>
      <c r="BC23" s="3">
        <f>'[1]int.kiad.'!AT23</f>
        <v>0</v>
      </c>
      <c r="BD23" s="99">
        <v>0</v>
      </c>
      <c r="BE23" s="134">
        <v>0</v>
      </c>
      <c r="BF23" s="83" t="s">
        <v>142</v>
      </c>
      <c r="BG23" s="83" t="s">
        <v>145</v>
      </c>
      <c r="BH23" s="89">
        <f t="shared" si="4"/>
        <v>0</v>
      </c>
      <c r="BI23" s="89">
        <f t="shared" si="43"/>
        <v>650</v>
      </c>
      <c r="BJ23" s="89">
        <f t="shared" si="43"/>
        <v>0</v>
      </c>
      <c r="BK23" s="89">
        <f t="shared" si="43"/>
        <v>650</v>
      </c>
      <c r="BL23" s="89">
        <f t="shared" si="43"/>
        <v>687</v>
      </c>
      <c r="BM23" s="133">
        <f t="shared" si="40"/>
        <v>105.69230769230768</v>
      </c>
      <c r="BN23" s="83" t="s">
        <v>142</v>
      </c>
      <c r="BO23" s="83" t="s">
        <v>145</v>
      </c>
      <c r="BP23" s="88">
        <v>276</v>
      </c>
      <c r="BQ23" s="3">
        <f t="shared" si="23"/>
        <v>130</v>
      </c>
      <c r="BR23" s="3">
        <f>'[1]shkö'!AL23</f>
        <v>0</v>
      </c>
      <c r="BS23" s="3">
        <f>'[1]int.kiad.'!BH23</f>
        <v>406</v>
      </c>
      <c r="BT23" s="99">
        <v>789</v>
      </c>
      <c r="BU23" s="133">
        <f t="shared" si="42"/>
        <v>194.3349753694581</v>
      </c>
      <c r="BV23" s="83" t="s">
        <v>142</v>
      </c>
      <c r="BW23" s="83" t="s">
        <v>145</v>
      </c>
      <c r="BX23" s="88">
        <v>0</v>
      </c>
      <c r="BY23" s="3">
        <f t="shared" si="24"/>
        <v>0</v>
      </c>
      <c r="BZ23" s="3">
        <f>'[1]shkö'!AP23</f>
        <v>0</v>
      </c>
      <c r="CA23" s="3">
        <f>'[1]int.kiad.'!BO23</f>
        <v>0</v>
      </c>
      <c r="CB23" s="99">
        <v>0</v>
      </c>
      <c r="CC23" s="134">
        <v>0</v>
      </c>
      <c r="CD23" s="83" t="s">
        <v>142</v>
      </c>
      <c r="CE23" s="83" t="s">
        <v>145</v>
      </c>
      <c r="CF23" s="88">
        <v>243</v>
      </c>
      <c r="CG23" s="3">
        <f t="shared" si="25"/>
        <v>1831</v>
      </c>
      <c r="CH23" s="3">
        <f>'[1]shkö'!AU23</f>
        <v>95</v>
      </c>
      <c r="CI23" s="3">
        <f>'[1]int.kiad.'!BV23</f>
        <v>2169</v>
      </c>
      <c r="CJ23" s="99">
        <v>732</v>
      </c>
      <c r="CK23" s="133">
        <f t="shared" si="41"/>
        <v>33.748271092669434</v>
      </c>
      <c r="CL23" s="83" t="s">
        <v>142</v>
      </c>
      <c r="CM23" s="83" t="s">
        <v>145</v>
      </c>
      <c r="CN23" s="89">
        <f t="shared" si="6"/>
        <v>240639</v>
      </c>
      <c r="CO23" s="89">
        <f t="shared" si="7"/>
        <v>12719</v>
      </c>
      <c r="CP23" s="89">
        <f t="shared" si="8"/>
        <v>1889</v>
      </c>
      <c r="CQ23" s="89">
        <f t="shared" si="9"/>
        <v>255247</v>
      </c>
      <c r="CR23" s="89">
        <f t="shared" si="10"/>
        <v>203321</v>
      </c>
      <c r="CS23" s="133">
        <f t="shared" si="26"/>
        <v>79.65656795182706</v>
      </c>
      <c r="CT23" s="83" t="s">
        <v>142</v>
      </c>
      <c r="CU23" s="83" t="s">
        <v>145</v>
      </c>
      <c r="CV23" s="89">
        <f t="shared" si="27"/>
        <v>240396</v>
      </c>
      <c r="CW23" s="89">
        <f t="shared" si="28"/>
        <v>10888</v>
      </c>
      <c r="CX23" s="89">
        <f t="shared" si="29"/>
        <v>1794</v>
      </c>
      <c r="CY23" s="89">
        <f t="shared" si="30"/>
        <v>253078</v>
      </c>
      <c r="CZ23" s="89">
        <f t="shared" si="31"/>
        <v>202589</v>
      </c>
      <c r="DA23" s="133">
        <f t="shared" si="32"/>
        <v>80.0500241032409</v>
      </c>
      <c r="DB23" s="83" t="s">
        <v>142</v>
      </c>
      <c r="DC23" s="83" t="s">
        <v>145</v>
      </c>
      <c r="DD23" s="89">
        <f t="shared" si="33"/>
        <v>243</v>
      </c>
      <c r="DE23" s="89">
        <f t="shared" si="34"/>
        <v>1831</v>
      </c>
      <c r="DF23" s="89">
        <f t="shared" si="35"/>
        <v>95</v>
      </c>
      <c r="DG23" s="89">
        <f t="shared" si="36"/>
        <v>2169</v>
      </c>
      <c r="DH23" s="89">
        <f t="shared" si="37"/>
        <v>732</v>
      </c>
      <c r="DI23" s="133">
        <f t="shared" si="38"/>
        <v>33.748271092669434</v>
      </c>
      <c r="DJ23" s="33" t="s">
        <v>113</v>
      </c>
      <c r="DK23" s="26" t="s">
        <v>107</v>
      </c>
      <c r="DL23" s="27" t="s">
        <v>162</v>
      </c>
      <c r="DM23" s="63">
        <v>44286</v>
      </c>
      <c r="DN23" s="3">
        <f aca="true" t="shared" si="51" ref="DN23:DN34">DP23-DM23-DO23</f>
        <v>1819</v>
      </c>
      <c r="DO23" s="3">
        <f>'[1]rshkö'!F23</f>
        <v>392</v>
      </c>
      <c r="DP23" s="3">
        <f>'[1]int.kiad.'!CY23</f>
        <v>46497</v>
      </c>
      <c r="DQ23" s="63">
        <v>35194</v>
      </c>
      <c r="DR23" s="147">
        <f t="shared" si="44"/>
        <v>75.69090478955631</v>
      </c>
      <c r="DS23" s="33" t="s">
        <v>113</v>
      </c>
      <c r="DT23" s="26" t="s">
        <v>107</v>
      </c>
      <c r="DU23" s="27" t="s">
        <v>162</v>
      </c>
      <c r="DV23" s="63">
        <v>15293</v>
      </c>
      <c r="DW23" s="3">
        <f aca="true" t="shared" si="52" ref="DW23:DW34">DY23-DV23-DX23</f>
        <v>442</v>
      </c>
      <c r="DX23" s="3">
        <f>'[1]rshkö'!I23</f>
        <v>128</v>
      </c>
      <c r="DY23" s="3">
        <f>'[1]int.kiad.'!DG23</f>
        <v>15863</v>
      </c>
      <c r="DZ23" s="63">
        <v>12274</v>
      </c>
      <c r="EA23" s="147">
        <f t="shared" si="45"/>
        <v>77.37502363991679</v>
      </c>
      <c r="EB23" s="33" t="s">
        <v>113</v>
      </c>
      <c r="EC23" s="26" t="s">
        <v>107</v>
      </c>
      <c r="ED23" s="27" t="s">
        <v>162</v>
      </c>
      <c r="EE23" s="63">
        <v>15872</v>
      </c>
      <c r="EF23" s="3">
        <f aca="true" t="shared" si="53" ref="EF23:EF34">EH23-EE23-EG23</f>
        <v>1001</v>
      </c>
      <c r="EG23" s="3">
        <f>'[1]rshkö'!L23</f>
        <v>864</v>
      </c>
      <c r="EH23" s="3">
        <f>'[1]int.kiad.'!DO23</f>
        <v>17737</v>
      </c>
      <c r="EI23" s="63">
        <v>12222</v>
      </c>
      <c r="EJ23" s="147">
        <f t="shared" si="46"/>
        <v>68.90680498393189</v>
      </c>
      <c r="EK23" s="33" t="s">
        <v>113</v>
      </c>
      <c r="EL23" s="26" t="s">
        <v>107</v>
      </c>
      <c r="EM23" s="27" t="s">
        <v>162</v>
      </c>
      <c r="EN23" s="63">
        <v>0</v>
      </c>
      <c r="EO23" s="3">
        <f aca="true" t="shared" si="54" ref="EO23:EO34">EQ23-EN23-EP23</f>
        <v>0</v>
      </c>
      <c r="EP23" s="3">
        <f>'[1]rshkö'!P23</f>
        <v>0</v>
      </c>
      <c r="EQ23" s="3">
        <f>'[1]int.kiad.'!DW23</f>
        <v>0</v>
      </c>
      <c r="ER23" s="63">
        <v>0</v>
      </c>
      <c r="ES23" s="150">
        <v>0</v>
      </c>
      <c r="ET23" s="33" t="s">
        <v>113</v>
      </c>
      <c r="EU23" s="26" t="s">
        <v>107</v>
      </c>
      <c r="EV23" s="27" t="s">
        <v>162</v>
      </c>
      <c r="EW23" s="63">
        <v>0</v>
      </c>
      <c r="EX23" s="3">
        <f aca="true" t="shared" si="55" ref="EX23:EX34">EZ23-EW23-EY23</f>
        <v>0</v>
      </c>
      <c r="EY23" s="3">
        <f>'[1]rshkö'!S23</f>
        <v>0</v>
      </c>
      <c r="EZ23" s="3">
        <f>'[1]int.kiad.'!EE23</f>
        <v>0</v>
      </c>
      <c r="FA23" s="63">
        <v>0</v>
      </c>
      <c r="FB23" s="150">
        <v>0</v>
      </c>
      <c r="FC23" s="33" t="s">
        <v>113</v>
      </c>
      <c r="FD23" s="26" t="s">
        <v>107</v>
      </c>
      <c r="FE23" s="27" t="s">
        <v>162</v>
      </c>
      <c r="FF23" s="63">
        <v>0</v>
      </c>
      <c r="FG23" s="3">
        <f aca="true" t="shared" si="56" ref="FG23:FG34">FI23-FF23-FH23</f>
        <v>0</v>
      </c>
      <c r="FH23" s="3">
        <f>'[1]rshkö'!V23</f>
        <v>0</v>
      </c>
      <c r="FI23" s="3">
        <f>'[1]int.kiad.'!EM23</f>
        <v>0</v>
      </c>
      <c r="FJ23" s="63">
        <v>0</v>
      </c>
      <c r="FK23" s="150">
        <v>0</v>
      </c>
      <c r="FL23" s="33" t="s">
        <v>113</v>
      </c>
      <c r="FM23" s="26" t="s">
        <v>107</v>
      </c>
      <c r="FN23" s="27" t="s">
        <v>162</v>
      </c>
      <c r="FO23" s="63">
        <v>0</v>
      </c>
      <c r="FP23" s="3">
        <f aca="true" t="shared" si="57" ref="FP23:FP34">FR23-FO23-FQ23</f>
        <v>444</v>
      </c>
      <c r="FQ23" s="3">
        <f>'[1]rshkö'!Y23</f>
        <v>0</v>
      </c>
      <c r="FR23" s="3">
        <f>'[1]int.kiad.'!EU23</f>
        <v>444</v>
      </c>
      <c r="FS23" s="63">
        <v>120</v>
      </c>
      <c r="FT23" s="147">
        <f t="shared" si="47"/>
        <v>27.027027027027028</v>
      </c>
      <c r="FU23" s="33" t="s">
        <v>113</v>
      </c>
      <c r="FV23" s="26" t="s">
        <v>107</v>
      </c>
      <c r="FW23" s="27" t="s">
        <v>162</v>
      </c>
      <c r="FX23" s="28">
        <f t="shared" si="48"/>
        <v>75451</v>
      </c>
      <c r="FY23" s="28">
        <f t="shared" si="49"/>
        <v>3706</v>
      </c>
      <c r="FZ23" s="28">
        <f t="shared" si="49"/>
        <v>1384</v>
      </c>
      <c r="GA23" s="28">
        <f t="shared" si="49"/>
        <v>80541</v>
      </c>
      <c r="GB23" s="28">
        <f t="shared" si="49"/>
        <v>59810</v>
      </c>
      <c r="GC23" s="147">
        <f t="shared" si="50"/>
        <v>74.26031462236625</v>
      </c>
    </row>
    <row r="24" spans="1:185" ht="12.75">
      <c r="A24" s="89" t="s">
        <v>144</v>
      </c>
      <c r="B24" s="83" t="s">
        <v>147</v>
      </c>
      <c r="C24" s="88">
        <v>121557</v>
      </c>
      <c r="D24" s="3">
        <f t="shared" si="12"/>
        <v>3507</v>
      </c>
      <c r="E24" s="3">
        <f>'[1]shkö'!E24</f>
        <v>964</v>
      </c>
      <c r="F24" s="3">
        <f>'[1]int.kiad.'!D24</f>
        <v>126028</v>
      </c>
      <c r="G24" s="99">
        <v>97884</v>
      </c>
      <c r="H24" s="133">
        <f t="shared" si="13"/>
        <v>77.66845462913004</v>
      </c>
      <c r="I24" s="83" t="s">
        <v>144</v>
      </c>
      <c r="J24" s="83" t="s">
        <v>147</v>
      </c>
      <c r="K24" s="88">
        <v>40799</v>
      </c>
      <c r="L24" s="3">
        <f t="shared" si="14"/>
        <v>1106</v>
      </c>
      <c r="M24" s="3">
        <f>'[1]shkö'!I24</f>
        <v>308</v>
      </c>
      <c r="N24" s="3">
        <f>'[1]int.kiad.'!K24</f>
        <v>42213</v>
      </c>
      <c r="O24" s="99">
        <v>33142</v>
      </c>
      <c r="P24" s="133">
        <f t="shared" si="15"/>
        <v>78.51135906000522</v>
      </c>
      <c r="Q24" s="83" t="s">
        <v>144</v>
      </c>
      <c r="R24" s="83" t="s">
        <v>147</v>
      </c>
      <c r="S24" s="88">
        <v>43444</v>
      </c>
      <c r="T24" s="3">
        <f t="shared" si="16"/>
        <v>4503</v>
      </c>
      <c r="U24" s="3">
        <f>'[1]shkö'!M24</f>
        <v>80</v>
      </c>
      <c r="V24" s="3">
        <f>'[1]int.kiad.'!R24</f>
        <v>48027</v>
      </c>
      <c r="W24" s="99">
        <v>33005</v>
      </c>
      <c r="X24" s="133">
        <f t="shared" si="17"/>
        <v>68.72176067628627</v>
      </c>
      <c r="Y24" s="83" t="s">
        <v>144</v>
      </c>
      <c r="Z24" s="83" t="s">
        <v>147</v>
      </c>
      <c r="AA24" s="88">
        <v>929</v>
      </c>
      <c r="AB24" s="3">
        <f t="shared" si="18"/>
        <v>0</v>
      </c>
      <c r="AC24" s="3">
        <f>'[1]shkö'!Q24</f>
        <v>-929</v>
      </c>
      <c r="AD24" s="3">
        <f>'[1]int.kiad.'!Y24</f>
        <v>0</v>
      </c>
      <c r="AE24" s="99">
        <v>0</v>
      </c>
      <c r="AF24" s="134">
        <v>0</v>
      </c>
      <c r="AG24" s="207">
        <v>0</v>
      </c>
      <c r="AH24" s="83" t="s">
        <v>144</v>
      </c>
      <c r="AI24" s="83" t="s">
        <v>147</v>
      </c>
      <c r="AJ24" s="89">
        <f t="shared" si="0"/>
        <v>42515</v>
      </c>
      <c r="AK24" s="89">
        <f t="shared" si="1"/>
        <v>4503</v>
      </c>
      <c r="AL24" s="89">
        <f t="shared" si="2"/>
        <v>1009</v>
      </c>
      <c r="AM24" s="89">
        <f t="shared" si="3"/>
        <v>48027</v>
      </c>
      <c r="AN24" s="219">
        <f t="shared" si="19"/>
        <v>33005</v>
      </c>
      <c r="AO24" s="133">
        <f t="shared" si="20"/>
        <v>68.72176067628627</v>
      </c>
      <c r="AP24" s="83" t="s">
        <v>144</v>
      </c>
      <c r="AQ24" s="83" t="s">
        <v>147</v>
      </c>
      <c r="AR24" s="88">
        <v>0</v>
      </c>
      <c r="AS24" s="3">
        <f t="shared" si="21"/>
        <v>287</v>
      </c>
      <c r="AT24" s="3">
        <f>'[1]shkö'!Z24</f>
        <v>0</v>
      </c>
      <c r="AU24" s="3">
        <f>'[1]int.kiad.'!AM24</f>
        <v>287</v>
      </c>
      <c r="AV24" s="99">
        <v>302</v>
      </c>
      <c r="AW24" s="133">
        <f t="shared" si="39"/>
        <v>105.22648083623693</v>
      </c>
      <c r="AX24" s="83" t="s">
        <v>144</v>
      </c>
      <c r="AY24" s="83" t="s">
        <v>147</v>
      </c>
      <c r="AZ24" s="88">
        <v>0</v>
      </c>
      <c r="BA24" s="3">
        <f t="shared" si="22"/>
        <v>0</v>
      </c>
      <c r="BB24" s="3">
        <f>'[1]shkö'!AD24</f>
        <v>0</v>
      </c>
      <c r="BC24" s="3">
        <f>'[1]int.kiad.'!AT24</f>
        <v>0</v>
      </c>
      <c r="BD24" s="99">
        <v>0</v>
      </c>
      <c r="BE24" s="134">
        <v>0</v>
      </c>
      <c r="BF24" s="83" t="s">
        <v>144</v>
      </c>
      <c r="BG24" s="83" t="s">
        <v>147</v>
      </c>
      <c r="BH24" s="89">
        <f t="shared" si="4"/>
        <v>0</v>
      </c>
      <c r="BI24" s="89">
        <f t="shared" si="43"/>
        <v>287</v>
      </c>
      <c r="BJ24" s="89">
        <f t="shared" si="43"/>
        <v>0</v>
      </c>
      <c r="BK24" s="89">
        <f t="shared" si="43"/>
        <v>287</v>
      </c>
      <c r="BL24" s="89">
        <f t="shared" si="43"/>
        <v>302</v>
      </c>
      <c r="BM24" s="133">
        <f t="shared" si="40"/>
        <v>105.22648083623693</v>
      </c>
      <c r="BN24" s="83" t="s">
        <v>144</v>
      </c>
      <c r="BO24" s="83" t="s">
        <v>147</v>
      </c>
      <c r="BP24" s="88">
        <v>0</v>
      </c>
      <c r="BQ24" s="3">
        <f t="shared" si="23"/>
        <v>58</v>
      </c>
      <c r="BR24" s="3">
        <f>'[1]shkö'!AL24</f>
        <v>0</v>
      </c>
      <c r="BS24" s="3">
        <f>'[1]int.kiad.'!BH24</f>
        <v>58</v>
      </c>
      <c r="BT24" s="99">
        <v>73</v>
      </c>
      <c r="BU24" s="133">
        <f t="shared" si="42"/>
        <v>125.86206896551724</v>
      </c>
      <c r="BV24" s="83" t="s">
        <v>144</v>
      </c>
      <c r="BW24" s="83" t="s">
        <v>147</v>
      </c>
      <c r="BX24" s="88">
        <v>0</v>
      </c>
      <c r="BY24" s="3">
        <f t="shared" si="24"/>
        <v>0</v>
      </c>
      <c r="BZ24" s="3">
        <f>'[1]shkö'!AP24</f>
        <v>0</v>
      </c>
      <c r="CA24" s="3">
        <f>'[1]int.kiad.'!BO24</f>
        <v>0</v>
      </c>
      <c r="CB24" s="99">
        <v>0</v>
      </c>
      <c r="CC24" s="134">
        <v>0</v>
      </c>
      <c r="CD24" s="83" t="s">
        <v>144</v>
      </c>
      <c r="CE24" s="83" t="s">
        <v>147</v>
      </c>
      <c r="CF24" s="88">
        <v>0</v>
      </c>
      <c r="CG24" s="3">
        <f t="shared" si="25"/>
        <v>766</v>
      </c>
      <c r="CH24" s="3">
        <f>'[1]shkö'!AU24</f>
        <v>0</v>
      </c>
      <c r="CI24" s="3">
        <f>'[1]int.kiad.'!BV24</f>
        <v>766</v>
      </c>
      <c r="CJ24" s="99">
        <v>616</v>
      </c>
      <c r="CK24" s="133">
        <f t="shared" si="41"/>
        <v>80.4177545691906</v>
      </c>
      <c r="CL24" s="83" t="s">
        <v>144</v>
      </c>
      <c r="CM24" s="83" t="s">
        <v>147</v>
      </c>
      <c r="CN24" s="89">
        <f t="shared" si="6"/>
        <v>205800</v>
      </c>
      <c r="CO24" s="89">
        <f t="shared" si="7"/>
        <v>10227</v>
      </c>
      <c r="CP24" s="89">
        <f t="shared" si="8"/>
        <v>1352</v>
      </c>
      <c r="CQ24" s="89">
        <f t="shared" si="9"/>
        <v>217379</v>
      </c>
      <c r="CR24" s="89">
        <f t="shared" si="10"/>
        <v>165022</v>
      </c>
      <c r="CS24" s="133">
        <f t="shared" si="26"/>
        <v>75.91441675598838</v>
      </c>
      <c r="CT24" s="83" t="s">
        <v>144</v>
      </c>
      <c r="CU24" s="83" t="s">
        <v>147</v>
      </c>
      <c r="CV24" s="89">
        <f t="shared" si="27"/>
        <v>205800</v>
      </c>
      <c r="CW24" s="89">
        <f t="shared" si="28"/>
        <v>9461</v>
      </c>
      <c r="CX24" s="89">
        <f t="shared" si="29"/>
        <v>1352</v>
      </c>
      <c r="CY24" s="89">
        <f t="shared" si="30"/>
        <v>216613</v>
      </c>
      <c r="CZ24" s="89">
        <f t="shared" si="31"/>
        <v>164406</v>
      </c>
      <c r="DA24" s="133">
        <f t="shared" si="32"/>
        <v>75.89849178027173</v>
      </c>
      <c r="DB24" s="83" t="s">
        <v>144</v>
      </c>
      <c r="DC24" s="83" t="s">
        <v>147</v>
      </c>
      <c r="DD24" s="89">
        <f t="shared" si="33"/>
        <v>0</v>
      </c>
      <c r="DE24" s="89">
        <f t="shared" si="34"/>
        <v>766</v>
      </c>
      <c r="DF24" s="89">
        <f t="shared" si="35"/>
        <v>0</v>
      </c>
      <c r="DG24" s="89">
        <f t="shared" si="36"/>
        <v>766</v>
      </c>
      <c r="DH24" s="89">
        <f t="shared" si="37"/>
        <v>616</v>
      </c>
      <c r="DI24" s="133">
        <f t="shared" si="38"/>
        <v>80.4177545691906</v>
      </c>
      <c r="DJ24" s="33" t="s">
        <v>113</v>
      </c>
      <c r="DK24" s="26" t="s">
        <v>108</v>
      </c>
      <c r="DL24" s="27" t="s">
        <v>97</v>
      </c>
      <c r="DM24" s="63">
        <v>43376</v>
      </c>
      <c r="DN24" s="3">
        <f t="shared" si="51"/>
        <v>1156</v>
      </c>
      <c r="DO24" s="3">
        <f>'[1]rshkö'!F24</f>
        <v>516</v>
      </c>
      <c r="DP24" s="3">
        <f>'[1]int.kiad.'!CY24</f>
        <v>45048</v>
      </c>
      <c r="DQ24" s="63">
        <v>34739</v>
      </c>
      <c r="DR24" s="147">
        <f t="shared" si="44"/>
        <v>77.11552122180785</v>
      </c>
      <c r="DS24" s="33" t="s">
        <v>113</v>
      </c>
      <c r="DT24" s="26" t="s">
        <v>108</v>
      </c>
      <c r="DU24" s="27" t="s">
        <v>97</v>
      </c>
      <c r="DV24" s="63">
        <v>14940</v>
      </c>
      <c r="DW24" s="3">
        <f t="shared" si="52"/>
        <v>24</v>
      </c>
      <c r="DX24" s="3">
        <f>'[1]rshkö'!I24</f>
        <v>165</v>
      </c>
      <c r="DY24" s="3">
        <f>'[1]int.kiad.'!DG24</f>
        <v>15129</v>
      </c>
      <c r="DZ24" s="63">
        <v>11697</v>
      </c>
      <c r="EA24" s="147">
        <f t="shared" si="45"/>
        <v>77.31509022407297</v>
      </c>
      <c r="EB24" s="33" t="s">
        <v>113</v>
      </c>
      <c r="EC24" s="26" t="s">
        <v>108</v>
      </c>
      <c r="ED24" s="27" t="s">
        <v>97</v>
      </c>
      <c r="EE24" s="63">
        <v>14781</v>
      </c>
      <c r="EF24" s="3">
        <f t="shared" si="53"/>
        <v>-5</v>
      </c>
      <c r="EG24" s="3">
        <f>'[1]rshkö'!L24</f>
        <v>1295</v>
      </c>
      <c r="EH24" s="3">
        <f>'[1]int.kiad.'!DO24</f>
        <v>16071</v>
      </c>
      <c r="EI24" s="63">
        <v>11288</v>
      </c>
      <c r="EJ24" s="147">
        <f t="shared" si="46"/>
        <v>70.23831746624354</v>
      </c>
      <c r="EK24" s="33" t="s">
        <v>113</v>
      </c>
      <c r="EL24" s="26" t="s">
        <v>108</v>
      </c>
      <c r="EM24" s="27" t="s">
        <v>97</v>
      </c>
      <c r="EN24" s="63">
        <v>0</v>
      </c>
      <c r="EO24" s="3">
        <f t="shared" si="54"/>
        <v>0</v>
      </c>
      <c r="EP24" s="3">
        <f>'[1]rshkö'!P24</f>
        <v>0</v>
      </c>
      <c r="EQ24" s="3">
        <f>'[1]int.kiad.'!DW24</f>
        <v>0</v>
      </c>
      <c r="ER24" s="63">
        <v>0</v>
      </c>
      <c r="ES24" s="150">
        <v>0</v>
      </c>
      <c r="ET24" s="33" t="s">
        <v>113</v>
      </c>
      <c r="EU24" s="26" t="s">
        <v>108</v>
      </c>
      <c r="EV24" s="27" t="s">
        <v>97</v>
      </c>
      <c r="EW24" s="63">
        <v>0</v>
      </c>
      <c r="EX24" s="3">
        <f t="shared" si="55"/>
        <v>0</v>
      </c>
      <c r="EY24" s="3">
        <f>'[1]rshkö'!S24</f>
        <v>0</v>
      </c>
      <c r="EZ24" s="3">
        <f>'[1]int.kiad.'!EE24</f>
        <v>0</v>
      </c>
      <c r="FA24" s="63">
        <v>0</v>
      </c>
      <c r="FB24" s="150">
        <v>0</v>
      </c>
      <c r="FC24" s="33" t="s">
        <v>113</v>
      </c>
      <c r="FD24" s="26" t="s">
        <v>108</v>
      </c>
      <c r="FE24" s="27" t="s">
        <v>97</v>
      </c>
      <c r="FF24" s="63">
        <v>0</v>
      </c>
      <c r="FG24" s="3">
        <f t="shared" si="56"/>
        <v>0</v>
      </c>
      <c r="FH24" s="3">
        <f>'[1]rshkö'!V24</f>
        <v>0</v>
      </c>
      <c r="FI24" s="3">
        <f>'[1]int.kiad.'!EM24</f>
        <v>0</v>
      </c>
      <c r="FJ24" s="63">
        <v>0</v>
      </c>
      <c r="FK24" s="150">
        <v>0</v>
      </c>
      <c r="FL24" s="33" t="s">
        <v>113</v>
      </c>
      <c r="FM24" s="26" t="s">
        <v>108</v>
      </c>
      <c r="FN24" s="27" t="s">
        <v>97</v>
      </c>
      <c r="FO24" s="63">
        <v>0</v>
      </c>
      <c r="FP24" s="3">
        <f t="shared" si="57"/>
        <v>453</v>
      </c>
      <c r="FQ24" s="3">
        <f>'[1]rshkö'!Y24</f>
        <v>0</v>
      </c>
      <c r="FR24" s="3">
        <f>'[1]int.kiad.'!EU24</f>
        <v>453</v>
      </c>
      <c r="FS24" s="63">
        <v>0</v>
      </c>
      <c r="FT24" s="147">
        <f t="shared" si="47"/>
        <v>0</v>
      </c>
      <c r="FU24" s="33" t="s">
        <v>113</v>
      </c>
      <c r="FV24" s="26" t="s">
        <v>108</v>
      </c>
      <c r="FW24" s="27" t="s">
        <v>97</v>
      </c>
      <c r="FX24" s="28">
        <f t="shared" si="48"/>
        <v>73097</v>
      </c>
      <c r="FY24" s="28">
        <f t="shared" si="49"/>
        <v>1628</v>
      </c>
      <c r="FZ24" s="28">
        <f t="shared" si="49"/>
        <v>1976</v>
      </c>
      <c r="GA24" s="28">
        <f t="shared" si="49"/>
        <v>76701</v>
      </c>
      <c r="GB24" s="28">
        <f t="shared" si="49"/>
        <v>57724</v>
      </c>
      <c r="GC24" s="147">
        <f t="shared" si="50"/>
        <v>75.2584712063728</v>
      </c>
    </row>
    <row r="25" spans="1:185" ht="12.75">
      <c r="A25" s="89" t="s">
        <v>146</v>
      </c>
      <c r="B25" s="83" t="s">
        <v>149</v>
      </c>
      <c r="C25" s="88">
        <v>56952</v>
      </c>
      <c r="D25" s="3">
        <f t="shared" si="12"/>
        <v>652</v>
      </c>
      <c r="E25" s="3">
        <f>'[1]shkö'!E25</f>
        <v>1288</v>
      </c>
      <c r="F25" s="3">
        <f>'[1]int.kiad.'!D25</f>
        <v>58892</v>
      </c>
      <c r="G25" s="99">
        <v>48436</v>
      </c>
      <c r="H25" s="133">
        <f t="shared" si="13"/>
        <v>82.24546627725327</v>
      </c>
      <c r="I25" s="83" t="s">
        <v>146</v>
      </c>
      <c r="J25" s="83" t="s">
        <v>149</v>
      </c>
      <c r="K25" s="88">
        <v>18106</v>
      </c>
      <c r="L25" s="3">
        <f t="shared" si="14"/>
        <v>1228</v>
      </c>
      <c r="M25" s="3">
        <f>'[1]shkö'!I25</f>
        <v>411</v>
      </c>
      <c r="N25" s="3">
        <f>'[1]int.kiad.'!K25</f>
        <v>19745</v>
      </c>
      <c r="O25" s="99">
        <v>16181</v>
      </c>
      <c r="P25" s="133">
        <f t="shared" si="15"/>
        <v>81.94986072423399</v>
      </c>
      <c r="Q25" s="83" t="s">
        <v>146</v>
      </c>
      <c r="R25" s="83" t="s">
        <v>149</v>
      </c>
      <c r="S25" s="88">
        <v>21356</v>
      </c>
      <c r="T25" s="3">
        <f t="shared" si="16"/>
        <v>1029</v>
      </c>
      <c r="U25" s="3">
        <f>'[1]shkö'!M25</f>
        <v>-2178</v>
      </c>
      <c r="V25" s="3">
        <f>'[1]int.kiad.'!R25</f>
        <v>20207</v>
      </c>
      <c r="W25" s="99">
        <v>14616</v>
      </c>
      <c r="X25" s="133">
        <f t="shared" si="17"/>
        <v>72.33137031721681</v>
      </c>
      <c r="Y25" s="83" t="s">
        <v>146</v>
      </c>
      <c r="Z25" s="83" t="s">
        <v>149</v>
      </c>
      <c r="AA25" s="88">
        <v>4182</v>
      </c>
      <c r="AB25" s="3">
        <f t="shared" si="18"/>
        <v>0</v>
      </c>
      <c r="AC25" s="3">
        <f>'[1]shkö'!Q25</f>
        <v>-4182</v>
      </c>
      <c r="AD25" s="3">
        <f>'[1]int.kiad.'!Y25</f>
        <v>0</v>
      </c>
      <c r="AE25" s="99">
        <v>0</v>
      </c>
      <c r="AF25" s="134">
        <v>0</v>
      </c>
      <c r="AG25" s="207">
        <v>0</v>
      </c>
      <c r="AH25" s="83" t="s">
        <v>146</v>
      </c>
      <c r="AI25" s="83" t="s">
        <v>149</v>
      </c>
      <c r="AJ25" s="89">
        <f t="shared" si="0"/>
        <v>17174</v>
      </c>
      <c r="AK25" s="89">
        <f t="shared" si="1"/>
        <v>1029</v>
      </c>
      <c r="AL25" s="89">
        <f t="shared" si="2"/>
        <v>2004</v>
      </c>
      <c r="AM25" s="89">
        <f t="shared" si="3"/>
        <v>20207</v>
      </c>
      <c r="AN25" s="219">
        <f t="shared" si="19"/>
        <v>14616</v>
      </c>
      <c r="AO25" s="133">
        <f t="shared" si="20"/>
        <v>72.33137031721681</v>
      </c>
      <c r="AP25" s="83" t="s">
        <v>146</v>
      </c>
      <c r="AQ25" s="83" t="s">
        <v>149</v>
      </c>
      <c r="AR25" s="88">
        <v>0</v>
      </c>
      <c r="AS25" s="3">
        <f t="shared" si="21"/>
        <v>289</v>
      </c>
      <c r="AT25" s="3">
        <f>'[1]shkö'!Z25</f>
        <v>0</v>
      </c>
      <c r="AU25" s="3">
        <f>'[1]int.kiad.'!AM25</f>
        <v>289</v>
      </c>
      <c r="AV25" s="99">
        <v>291</v>
      </c>
      <c r="AW25" s="133">
        <f t="shared" si="39"/>
        <v>100.69204152249137</v>
      </c>
      <c r="AX25" s="83" t="s">
        <v>146</v>
      </c>
      <c r="AY25" s="83" t="s">
        <v>149</v>
      </c>
      <c r="AZ25" s="88">
        <v>0</v>
      </c>
      <c r="BA25" s="3">
        <f t="shared" si="22"/>
        <v>0</v>
      </c>
      <c r="BB25" s="3">
        <f>'[1]shkö'!AD25</f>
        <v>0</v>
      </c>
      <c r="BC25" s="3">
        <f>'[1]int.kiad.'!AT25</f>
        <v>0</v>
      </c>
      <c r="BD25" s="99">
        <v>0</v>
      </c>
      <c r="BE25" s="134">
        <v>0</v>
      </c>
      <c r="BF25" s="83" t="s">
        <v>146</v>
      </c>
      <c r="BG25" s="83" t="s">
        <v>149</v>
      </c>
      <c r="BH25" s="89">
        <f t="shared" si="4"/>
        <v>0</v>
      </c>
      <c r="BI25" s="89">
        <f t="shared" si="43"/>
        <v>289</v>
      </c>
      <c r="BJ25" s="89">
        <f t="shared" si="43"/>
        <v>0</v>
      </c>
      <c r="BK25" s="89">
        <f t="shared" si="43"/>
        <v>289</v>
      </c>
      <c r="BL25" s="89">
        <f t="shared" si="43"/>
        <v>291</v>
      </c>
      <c r="BM25" s="133">
        <f t="shared" si="40"/>
        <v>100.69204152249137</v>
      </c>
      <c r="BN25" s="83" t="s">
        <v>146</v>
      </c>
      <c r="BO25" s="83" t="s">
        <v>149</v>
      </c>
      <c r="BP25" s="88">
        <v>0</v>
      </c>
      <c r="BQ25" s="3">
        <f t="shared" si="23"/>
        <v>0</v>
      </c>
      <c r="BR25" s="3">
        <f>'[1]shkö'!AL25</f>
        <v>0</v>
      </c>
      <c r="BS25" s="3">
        <f>'[1]int.kiad.'!BH25</f>
        <v>0</v>
      </c>
      <c r="BT25" s="99">
        <v>0</v>
      </c>
      <c r="BU25" s="134">
        <v>0</v>
      </c>
      <c r="BV25" s="83" t="s">
        <v>146</v>
      </c>
      <c r="BW25" s="83" t="s">
        <v>149</v>
      </c>
      <c r="BX25" s="88">
        <v>0</v>
      </c>
      <c r="BY25" s="3">
        <f t="shared" si="24"/>
        <v>0</v>
      </c>
      <c r="BZ25" s="3">
        <f>'[1]shkö'!AP25</f>
        <v>0</v>
      </c>
      <c r="CA25" s="3">
        <f>'[1]int.kiad.'!BO25</f>
        <v>0</v>
      </c>
      <c r="CB25" s="99">
        <v>0</v>
      </c>
      <c r="CC25" s="134">
        <v>0</v>
      </c>
      <c r="CD25" s="83" t="s">
        <v>146</v>
      </c>
      <c r="CE25" s="83" t="s">
        <v>149</v>
      </c>
      <c r="CF25" s="88">
        <v>435</v>
      </c>
      <c r="CG25" s="3">
        <f t="shared" si="25"/>
        <v>460</v>
      </c>
      <c r="CH25" s="3">
        <f>'[1]shkö'!AU25</f>
        <v>0</v>
      </c>
      <c r="CI25" s="3">
        <f>'[1]int.kiad.'!BV25</f>
        <v>895</v>
      </c>
      <c r="CJ25" s="99">
        <v>506</v>
      </c>
      <c r="CK25" s="133">
        <f t="shared" si="41"/>
        <v>56.53631284916201</v>
      </c>
      <c r="CL25" s="83" t="s">
        <v>146</v>
      </c>
      <c r="CM25" s="83" t="s">
        <v>149</v>
      </c>
      <c r="CN25" s="89">
        <f t="shared" si="6"/>
        <v>96849</v>
      </c>
      <c r="CO25" s="89">
        <f t="shared" si="7"/>
        <v>3658</v>
      </c>
      <c r="CP25" s="89">
        <f t="shared" si="8"/>
        <v>-479</v>
      </c>
      <c r="CQ25" s="89">
        <f t="shared" si="9"/>
        <v>100028</v>
      </c>
      <c r="CR25" s="89">
        <f t="shared" si="10"/>
        <v>80030</v>
      </c>
      <c r="CS25" s="133">
        <f t="shared" si="26"/>
        <v>80.00759787259567</v>
      </c>
      <c r="CT25" s="83" t="s">
        <v>146</v>
      </c>
      <c r="CU25" s="83" t="s">
        <v>149</v>
      </c>
      <c r="CV25" s="89">
        <f t="shared" si="27"/>
        <v>96414</v>
      </c>
      <c r="CW25" s="89">
        <f t="shared" si="28"/>
        <v>3198</v>
      </c>
      <c r="CX25" s="89">
        <f t="shared" si="29"/>
        <v>-479</v>
      </c>
      <c r="CY25" s="89">
        <f t="shared" si="30"/>
        <v>99133</v>
      </c>
      <c r="CZ25" s="89">
        <f t="shared" si="31"/>
        <v>79524</v>
      </c>
      <c r="DA25" s="133">
        <f t="shared" si="32"/>
        <v>80.21950309180596</v>
      </c>
      <c r="DB25" s="83" t="s">
        <v>146</v>
      </c>
      <c r="DC25" s="83" t="s">
        <v>149</v>
      </c>
      <c r="DD25" s="89">
        <f t="shared" si="33"/>
        <v>435</v>
      </c>
      <c r="DE25" s="89">
        <f t="shared" si="34"/>
        <v>460</v>
      </c>
      <c r="DF25" s="89">
        <f t="shared" si="35"/>
        <v>0</v>
      </c>
      <c r="DG25" s="89">
        <f t="shared" si="36"/>
        <v>895</v>
      </c>
      <c r="DH25" s="89">
        <f t="shared" si="37"/>
        <v>506</v>
      </c>
      <c r="DI25" s="133">
        <f t="shared" si="38"/>
        <v>56.53631284916201</v>
      </c>
      <c r="DJ25" s="33" t="s">
        <v>113</v>
      </c>
      <c r="DK25" s="26" t="s">
        <v>109</v>
      </c>
      <c r="DL25" s="27" t="s">
        <v>159</v>
      </c>
      <c r="DM25" s="63">
        <v>36861</v>
      </c>
      <c r="DN25" s="3">
        <f t="shared" si="51"/>
        <v>1801</v>
      </c>
      <c r="DO25" s="3">
        <f>'[1]rshkö'!F25</f>
        <v>1040</v>
      </c>
      <c r="DP25" s="3">
        <f>'[1]int.kiad.'!CY25</f>
        <v>39702</v>
      </c>
      <c r="DQ25" s="63">
        <v>30588</v>
      </c>
      <c r="DR25" s="147">
        <f t="shared" si="44"/>
        <v>77.0439776333686</v>
      </c>
      <c r="DS25" s="33" t="s">
        <v>113</v>
      </c>
      <c r="DT25" s="26" t="s">
        <v>109</v>
      </c>
      <c r="DU25" s="27" t="s">
        <v>159</v>
      </c>
      <c r="DV25" s="63">
        <v>12743</v>
      </c>
      <c r="DW25" s="3">
        <f t="shared" si="52"/>
        <v>271</v>
      </c>
      <c r="DX25" s="3">
        <f>'[1]rshkö'!I25</f>
        <v>333</v>
      </c>
      <c r="DY25" s="3">
        <f>'[1]int.kiad.'!DG25</f>
        <v>13347</v>
      </c>
      <c r="DZ25" s="63">
        <v>10333</v>
      </c>
      <c r="EA25" s="147">
        <f t="shared" si="45"/>
        <v>77.41814639994006</v>
      </c>
      <c r="EB25" s="33" t="s">
        <v>113</v>
      </c>
      <c r="EC25" s="26" t="s">
        <v>109</v>
      </c>
      <c r="ED25" s="27" t="s">
        <v>159</v>
      </c>
      <c r="EE25" s="63">
        <v>13887</v>
      </c>
      <c r="EF25" s="3">
        <f t="shared" si="53"/>
        <v>-1449</v>
      </c>
      <c r="EG25" s="3">
        <f>'[1]rshkö'!L25</f>
        <v>2607</v>
      </c>
      <c r="EH25" s="3">
        <f>'[1]int.kiad.'!DO25</f>
        <v>15045</v>
      </c>
      <c r="EI25" s="63">
        <v>11864</v>
      </c>
      <c r="EJ25" s="147">
        <f t="shared" si="46"/>
        <v>78.85676304420073</v>
      </c>
      <c r="EK25" s="33" t="s">
        <v>113</v>
      </c>
      <c r="EL25" s="26" t="s">
        <v>109</v>
      </c>
      <c r="EM25" s="27" t="s">
        <v>159</v>
      </c>
      <c r="EN25" s="63">
        <v>0</v>
      </c>
      <c r="EO25" s="3">
        <f t="shared" si="54"/>
        <v>0</v>
      </c>
      <c r="EP25" s="3">
        <f>'[1]rshkö'!P25</f>
        <v>0</v>
      </c>
      <c r="EQ25" s="3">
        <f>'[1]int.kiad.'!DW25</f>
        <v>0</v>
      </c>
      <c r="ER25" s="63">
        <v>0</v>
      </c>
      <c r="ES25" s="150">
        <v>0</v>
      </c>
      <c r="ET25" s="33" t="s">
        <v>113</v>
      </c>
      <c r="EU25" s="26" t="s">
        <v>109</v>
      </c>
      <c r="EV25" s="27" t="s">
        <v>159</v>
      </c>
      <c r="EW25" s="63">
        <v>0</v>
      </c>
      <c r="EX25" s="3">
        <f t="shared" si="55"/>
        <v>0</v>
      </c>
      <c r="EY25" s="3">
        <f>'[1]rshkö'!S25</f>
        <v>0</v>
      </c>
      <c r="EZ25" s="3">
        <f>'[1]int.kiad.'!EE25</f>
        <v>0</v>
      </c>
      <c r="FA25" s="63">
        <v>0</v>
      </c>
      <c r="FB25" s="150">
        <v>0</v>
      </c>
      <c r="FC25" s="33" t="s">
        <v>113</v>
      </c>
      <c r="FD25" s="26" t="s">
        <v>109</v>
      </c>
      <c r="FE25" s="27" t="s">
        <v>159</v>
      </c>
      <c r="FF25" s="63">
        <v>0</v>
      </c>
      <c r="FG25" s="3">
        <f t="shared" si="56"/>
        <v>0</v>
      </c>
      <c r="FH25" s="3">
        <f>'[1]rshkö'!V25</f>
        <v>0</v>
      </c>
      <c r="FI25" s="3">
        <f>'[1]int.kiad.'!EM25</f>
        <v>0</v>
      </c>
      <c r="FJ25" s="63">
        <v>0</v>
      </c>
      <c r="FK25" s="150">
        <v>0</v>
      </c>
      <c r="FL25" s="33" t="s">
        <v>113</v>
      </c>
      <c r="FM25" s="26" t="s">
        <v>109</v>
      </c>
      <c r="FN25" s="27" t="s">
        <v>159</v>
      </c>
      <c r="FO25" s="63">
        <v>0</v>
      </c>
      <c r="FP25" s="3">
        <f t="shared" si="57"/>
        <v>359</v>
      </c>
      <c r="FQ25" s="3">
        <f>'[1]rshkö'!Y25</f>
        <v>0</v>
      </c>
      <c r="FR25" s="3">
        <f>'[1]int.kiad.'!EU25</f>
        <v>359</v>
      </c>
      <c r="FS25" s="63">
        <v>143</v>
      </c>
      <c r="FT25" s="147">
        <f t="shared" si="47"/>
        <v>39.83286908077994</v>
      </c>
      <c r="FU25" s="33" t="s">
        <v>113</v>
      </c>
      <c r="FV25" s="26" t="s">
        <v>109</v>
      </c>
      <c r="FW25" s="27" t="s">
        <v>159</v>
      </c>
      <c r="FX25" s="28">
        <f t="shared" si="48"/>
        <v>63491</v>
      </c>
      <c r="FY25" s="28">
        <f t="shared" si="49"/>
        <v>982</v>
      </c>
      <c r="FZ25" s="28">
        <f t="shared" si="49"/>
        <v>3980</v>
      </c>
      <c r="GA25" s="28">
        <f t="shared" si="49"/>
        <v>68453</v>
      </c>
      <c r="GB25" s="28">
        <f t="shared" si="49"/>
        <v>52928</v>
      </c>
      <c r="GC25" s="147">
        <f t="shared" si="50"/>
        <v>77.3202051042321</v>
      </c>
    </row>
    <row r="26" spans="1:185" ht="12.75">
      <c r="A26" s="89" t="s">
        <v>148</v>
      </c>
      <c r="B26" s="83" t="s">
        <v>151</v>
      </c>
      <c r="C26" s="88">
        <v>97466</v>
      </c>
      <c r="D26" s="3">
        <f t="shared" si="12"/>
        <v>2216</v>
      </c>
      <c r="E26" s="3">
        <f>'[1]shkö'!E26</f>
        <v>2010</v>
      </c>
      <c r="F26" s="3">
        <f>'[1]int.kiad.'!D26</f>
        <v>101692</v>
      </c>
      <c r="G26" s="99">
        <v>76814</v>
      </c>
      <c r="H26" s="133">
        <f t="shared" si="13"/>
        <v>75.53593203005153</v>
      </c>
      <c r="I26" s="83" t="s">
        <v>148</v>
      </c>
      <c r="J26" s="83" t="s">
        <v>151</v>
      </c>
      <c r="K26" s="88">
        <v>32712</v>
      </c>
      <c r="L26" s="3">
        <f t="shared" si="14"/>
        <v>642</v>
      </c>
      <c r="M26" s="3">
        <f>'[1]shkö'!I26</f>
        <v>643</v>
      </c>
      <c r="N26" s="3">
        <f>'[1]int.kiad.'!K26</f>
        <v>33997</v>
      </c>
      <c r="O26" s="99">
        <v>25760</v>
      </c>
      <c r="P26" s="133">
        <f t="shared" si="15"/>
        <v>75.77139159337588</v>
      </c>
      <c r="Q26" s="83" t="s">
        <v>148</v>
      </c>
      <c r="R26" s="83" t="s">
        <v>151</v>
      </c>
      <c r="S26" s="88">
        <v>33964</v>
      </c>
      <c r="T26" s="3">
        <f t="shared" si="16"/>
        <v>2388</v>
      </c>
      <c r="U26" s="3">
        <f>'[1]shkö'!M26</f>
        <v>-2510</v>
      </c>
      <c r="V26" s="3">
        <f>'[1]int.kiad.'!R26</f>
        <v>33842</v>
      </c>
      <c r="W26" s="99">
        <v>22858</v>
      </c>
      <c r="X26" s="133">
        <f t="shared" si="17"/>
        <v>67.54328940369955</v>
      </c>
      <c r="Y26" s="83" t="s">
        <v>148</v>
      </c>
      <c r="Z26" s="83" t="s">
        <v>151</v>
      </c>
      <c r="AA26" s="88">
        <v>4224</v>
      </c>
      <c r="AB26" s="3">
        <f t="shared" si="18"/>
        <v>0</v>
      </c>
      <c r="AC26" s="3">
        <f>'[1]shkö'!Q26</f>
        <v>-4224</v>
      </c>
      <c r="AD26" s="3">
        <f>'[1]int.kiad.'!Y26</f>
        <v>0</v>
      </c>
      <c r="AE26" s="99">
        <v>0</v>
      </c>
      <c r="AF26" s="134">
        <v>0</v>
      </c>
      <c r="AG26" s="207">
        <v>0</v>
      </c>
      <c r="AH26" s="83" t="s">
        <v>148</v>
      </c>
      <c r="AI26" s="83" t="s">
        <v>151</v>
      </c>
      <c r="AJ26" s="89">
        <f t="shared" si="0"/>
        <v>29740</v>
      </c>
      <c r="AK26" s="89">
        <f t="shared" si="1"/>
        <v>2388</v>
      </c>
      <c r="AL26" s="89">
        <f t="shared" si="2"/>
        <v>1714</v>
      </c>
      <c r="AM26" s="89">
        <f t="shared" si="3"/>
        <v>33842</v>
      </c>
      <c r="AN26" s="219">
        <f t="shared" si="19"/>
        <v>22858</v>
      </c>
      <c r="AO26" s="133">
        <f t="shared" si="20"/>
        <v>67.54328940369955</v>
      </c>
      <c r="AP26" s="83" t="s">
        <v>148</v>
      </c>
      <c r="AQ26" s="83" t="s">
        <v>151</v>
      </c>
      <c r="AR26" s="88">
        <v>0</v>
      </c>
      <c r="AS26" s="3">
        <f t="shared" si="21"/>
        <v>425</v>
      </c>
      <c r="AT26" s="3">
        <f>'[1]shkö'!Z26</f>
        <v>0</v>
      </c>
      <c r="AU26" s="3">
        <f>'[1]int.kiad.'!AM26</f>
        <v>425</v>
      </c>
      <c r="AV26" s="99">
        <v>435</v>
      </c>
      <c r="AW26" s="133">
        <f t="shared" si="39"/>
        <v>102.35294117647058</v>
      </c>
      <c r="AX26" s="83" t="s">
        <v>148</v>
      </c>
      <c r="AY26" s="83" t="s">
        <v>151</v>
      </c>
      <c r="AZ26" s="88">
        <v>0</v>
      </c>
      <c r="BA26" s="3">
        <f t="shared" si="22"/>
        <v>0</v>
      </c>
      <c r="BB26" s="3">
        <f>'[1]shkö'!AD26</f>
        <v>0</v>
      </c>
      <c r="BC26" s="3">
        <f>'[1]int.kiad.'!AT26</f>
        <v>0</v>
      </c>
      <c r="BD26" s="99">
        <v>0</v>
      </c>
      <c r="BE26" s="134">
        <v>0</v>
      </c>
      <c r="BF26" s="83" t="s">
        <v>148</v>
      </c>
      <c r="BG26" s="83" t="s">
        <v>151</v>
      </c>
      <c r="BH26" s="89">
        <f t="shared" si="4"/>
        <v>0</v>
      </c>
      <c r="BI26" s="89">
        <f t="shared" si="43"/>
        <v>425</v>
      </c>
      <c r="BJ26" s="89">
        <f t="shared" si="43"/>
        <v>0</v>
      </c>
      <c r="BK26" s="89">
        <f t="shared" si="43"/>
        <v>425</v>
      </c>
      <c r="BL26" s="89">
        <f t="shared" si="43"/>
        <v>435</v>
      </c>
      <c r="BM26" s="133">
        <f t="shared" si="40"/>
        <v>102.35294117647058</v>
      </c>
      <c r="BN26" s="83" t="s">
        <v>148</v>
      </c>
      <c r="BO26" s="83" t="s">
        <v>151</v>
      </c>
      <c r="BP26" s="88">
        <v>46</v>
      </c>
      <c r="BQ26" s="3">
        <f t="shared" si="23"/>
        <v>29</v>
      </c>
      <c r="BR26" s="3">
        <f>'[1]shkö'!AL26</f>
        <v>0</v>
      </c>
      <c r="BS26" s="3">
        <f>'[1]int.kiad.'!BH26</f>
        <v>75</v>
      </c>
      <c r="BT26" s="99">
        <v>78</v>
      </c>
      <c r="BU26" s="133">
        <f t="shared" si="42"/>
        <v>104</v>
      </c>
      <c r="BV26" s="83" t="s">
        <v>148</v>
      </c>
      <c r="BW26" s="83" t="s">
        <v>151</v>
      </c>
      <c r="BX26" s="88">
        <v>0</v>
      </c>
      <c r="BY26" s="3">
        <f t="shared" si="24"/>
        <v>20</v>
      </c>
      <c r="BZ26" s="3">
        <f>'[1]shkö'!AP26</f>
        <v>0</v>
      </c>
      <c r="CA26" s="3">
        <f>'[1]int.kiad.'!BO26</f>
        <v>20</v>
      </c>
      <c r="CB26" s="99">
        <v>20</v>
      </c>
      <c r="CC26" s="133">
        <f>CB26/CA26*100</f>
        <v>100</v>
      </c>
      <c r="CD26" s="83" t="s">
        <v>148</v>
      </c>
      <c r="CE26" s="83" t="s">
        <v>151</v>
      </c>
      <c r="CF26" s="88">
        <v>200</v>
      </c>
      <c r="CG26" s="3">
        <f t="shared" si="25"/>
        <v>1095</v>
      </c>
      <c r="CH26" s="3">
        <f>'[1]shkö'!AU26</f>
        <v>0</v>
      </c>
      <c r="CI26" s="3">
        <f>'[1]int.kiad.'!BV26</f>
        <v>1295</v>
      </c>
      <c r="CJ26" s="99">
        <v>1078</v>
      </c>
      <c r="CK26" s="133">
        <f t="shared" si="41"/>
        <v>83.24324324324324</v>
      </c>
      <c r="CL26" s="83" t="s">
        <v>148</v>
      </c>
      <c r="CM26" s="83" t="s">
        <v>151</v>
      </c>
      <c r="CN26" s="89">
        <f t="shared" si="6"/>
        <v>164388</v>
      </c>
      <c r="CO26" s="89">
        <f t="shared" si="7"/>
        <v>6815</v>
      </c>
      <c r="CP26" s="89">
        <f t="shared" si="8"/>
        <v>143</v>
      </c>
      <c r="CQ26" s="89">
        <f t="shared" si="9"/>
        <v>171346</v>
      </c>
      <c r="CR26" s="89">
        <f t="shared" si="10"/>
        <v>127043</v>
      </c>
      <c r="CS26" s="133">
        <f t="shared" si="26"/>
        <v>74.14412942233842</v>
      </c>
      <c r="CT26" s="83" t="s">
        <v>148</v>
      </c>
      <c r="CU26" s="83" t="s">
        <v>151</v>
      </c>
      <c r="CV26" s="89">
        <f t="shared" si="27"/>
        <v>164188</v>
      </c>
      <c r="CW26" s="89">
        <f t="shared" si="28"/>
        <v>5700</v>
      </c>
      <c r="CX26" s="89">
        <f t="shared" si="29"/>
        <v>143</v>
      </c>
      <c r="CY26" s="89">
        <f t="shared" si="30"/>
        <v>170031</v>
      </c>
      <c r="CZ26" s="89">
        <f t="shared" si="31"/>
        <v>125945</v>
      </c>
      <c r="DA26" s="133">
        <f t="shared" si="32"/>
        <v>74.07178690944592</v>
      </c>
      <c r="DB26" s="83" t="s">
        <v>148</v>
      </c>
      <c r="DC26" s="83" t="s">
        <v>151</v>
      </c>
      <c r="DD26" s="89">
        <f t="shared" si="33"/>
        <v>200</v>
      </c>
      <c r="DE26" s="89">
        <f t="shared" si="34"/>
        <v>1115</v>
      </c>
      <c r="DF26" s="89">
        <f t="shared" si="35"/>
        <v>0</v>
      </c>
      <c r="DG26" s="89">
        <f t="shared" si="36"/>
        <v>1315</v>
      </c>
      <c r="DH26" s="89">
        <f t="shared" si="37"/>
        <v>1098</v>
      </c>
      <c r="DI26" s="133">
        <f t="shared" si="38"/>
        <v>83.49809885931559</v>
      </c>
      <c r="DJ26" s="33" t="s">
        <v>113</v>
      </c>
      <c r="DK26" s="26" t="s">
        <v>110</v>
      </c>
      <c r="DL26" s="27" t="s">
        <v>163</v>
      </c>
      <c r="DM26" s="63">
        <v>37956</v>
      </c>
      <c r="DN26" s="3">
        <f t="shared" si="51"/>
        <v>905</v>
      </c>
      <c r="DO26" s="3">
        <f>'[1]rshkö'!F26</f>
        <v>730</v>
      </c>
      <c r="DP26" s="3">
        <f>'[1]int.kiad.'!CY26</f>
        <v>39591</v>
      </c>
      <c r="DQ26" s="63">
        <v>30622</v>
      </c>
      <c r="DR26" s="147">
        <f t="shared" si="44"/>
        <v>77.345861433154</v>
      </c>
      <c r="DS26" s="33" t="s">
        <v>113</v>
      </c>
      <c r="DT26" s="26" t="s">
        <v>110</v>
      </c>
      <c r="DU26" s="27" t="s">
        <v>163</v>
      </c>
      <c r="DV26" s="63">
        <v>13156</v>
      </c>
      <c r="DW26" s="3">
        <f t="shared" si="52"/>
        <v>32</v>
      </c>
      <c r="DX26" s="3">
        <f>'[1]rshkö'!I26</f>
        <v>186</v>
      </c>
      <c r="DY26" s="3">
        <f>'[1]int.kiad.'!DG26</f>
        <v>13374</v>
      </c>
      <c r="DZ26" s="63">
        <v>10432</v>
      </c>
      <c r="EA26" s="147">
        <f t="shared" si="45"/>
        <v>78.00209361447585</v>
      </c>
      <c r="EB26" s="33" t="s">
        <v>113</v>
      </c>
      <c r="EC26" s="26" t="s">
        <v>110</v>
      </c>
      <c r="ED26" s="27" t="s">
        <v>163</v>
      </c>
      <c r="EE26" s="63">
        <v>12905</v>
      </c>
      <c r="EF26" s="3">
        <f t="shared" si="53"/>
        <v>78</v>
      </c>
      <c r="EG26" s="3">
        <f>'[1]rshkö'!L26</f>
        <v>1193</v>
      </c>
      <c r="EH26" s="3">
        <f>'[1]int.kiad.'!DO26</f>
        <v>14176</v>
      </c>
      <c r="EI26" s="63">
        <v>9368</v>
      </c>
      <c r="EJ26" s="147">
        <f t="shared" si="46"/>
        <v>66.08352144469526</v>
      </c>
      <c r="EK26" s="33" t="s">
        <v>113</v>
      </c>
      <c r="EL26" s="26" t="s">
        <v>110</v>
      </c>
      <c r="EM26" s="27" t="s">
        <v>163</v>
      </c>
      <c r="EN26" s="63">
        <v>0</v>
      </c>
      <c r="EO26" s="3">
        <f t="shared" si="54"/>
        <v>0</v>
      </c>
      <c r="EP26" s="3">
        <f>'[1]rshkö'!P26</f>
        <v>0</v>
      </c>
      <c r="EQ26" s="3">
        <f>'[1]int.kiad.'!DW26</f>
        <v>0</v>
      </c>
      <c r="ER26" s="63">
        <v>0</v>
      </c>
      <c r="ES26" s="150">
        <v>0</v>
      </c>
      <c r="ET26" s="33" t="s">
        <v>113</v>
      </c>
      <c r="EU26" s="26" t="s">
        <v>110</v>
      </c>
      <c r="EV26" s="27" t="s">
        <v>163</v>
      </c>
      <c r="EW26" s="63">
        <v>0</v>
      </c>
      <c r="EX26" s="3">
        <f t="shared" si="55"/>
        <v>0</v>
      </c>
      <c r="EY26" s="3">
        <f>'[1]rshkö'!S26</f>
        <v>0</v>
      </c>
      <c r="EZ26" s="3">
        <f>'[1]int.kiad.'!EE26</f>
        <v>0</v>
      </c>
      <c r="FA26" s="63">
        <v>0</v>
      </c>
      <c r="FB26" s="150">
        <v>0</v>
      </c>
      <c r="FC26" s="33" t="s">
        <v>113</v>
      </c>
      <c r="FD26" s="26" t="s">
        <v>110</v>
      </c>
      <c r="FE26" s="27" t="s">
        <v>163</v>
      </c>
      <c r="FF26" s="63">
        <v>0</v>
      </c>
      <c r="FG26" s="3">
        <f t="shared" si="56"/>
        <v>0</v>
      </c>
      <c r="FH26" s="3">
        <f>'[1]rshkö'!V26</f>
        <v>0</v>
      </c>
      <c r="FI26" s="3">
        <f>'[1]int.kiad.'!EM26</f>
        <v>0</v>
      </c>
      <c r="FJ26" s="63">
        <v>0</v>
      </c>
      <c r="FK26" s="150">
        <v>0</v>
      </c>
      <c r="FL26" s="33" t="s">
        <v>113</v>
      </c>
      <c r="FM26" s="26" t="s">
        <v>110</v>
      </c>
      <c r="FN26" s="27" t="s">
        <v>163</v>
      </c>
      <c r="FO26" s="63">
        <v>0</v>
      </c>
      <c r="FP26" s="3">
        <f t="shared" si="57"/>
        <v>413</v>
      </c>
      <c r="FQ26" s="3">
        <f>'[1]rshkö'!Y26</f>
        <v>0</v>
      </c>
      <c r="FR26" s="3">
        <f>'[1]int.kiad.'!EU26</f>
        <v>413</v>
      </c>
      <c r="FS26" s="63">
        <v>0</v>
      </c>
      <c r="FT26" s="147">
        <f t="shared" si="47"/>
        <v>0</v>
      </c>
      <c r="FU26" s="33" t="s">
        <v>113</v>
      </c>
      <c r="FV26" s="26" t="s">
        <v>110</v>
      </c>
      <c r="FW26" s="27" t="s">
        <v>163</v>
      </c>
      <c r="FX26" s="28">
        <f t="shared" si="48"/>
        <v>64017</v>
      </c>
      <c r="FY26" s="28">
        <f t="shared" si="49"/>
        <v>1428</v>
      </c>
      <c r="FZ26" s="28">
        <f t="shared" si="49"/>
        <v>2109</v>
      </c>
      <c r="GA26" s="28">
        <f t="shared" si="49"/>
        <v>67554</v>
      </c>
      <c r="GB26" s="28">
        <f t="shared" si="49"/>
        <v>50422</v>
      </c>
      <c r="GC26" s="147">
        <f t="shared" si="50"/>
        <v>74.63954762116232</v>
      </c>
    </row>
    <row r="27" spans="1:185" ht="12.75">
      <c r="A27" s="89" t="s">
        <v>150</v>
      </c>
      <c r="B27" s="83" t="s">
        <v>153</v>
      </c>
      <c r="C27" s="88">
        <v>237665</v>
      </c>
      <c r="D27" s="3">
        <f t="shared" si="12"/>
        <v>7130</v>
      </c>
      <c r="E27" s="3">
        <f>'[1]shkö'!E27</f>
        <v>13951</v>
      </c>
      <c r="F27" s="3">
        <f>'[1]int.kiad.'!D27</f>
        <v>258746</v>
      </c>
      <c r="G27" s="99">
        <v>205489</v>
      </c>
      <c r="H27" s="133">
        <f t="shared" si="13"/>
        <v>79.417266353876</v>
      </c>
      <c r="I27" s="83" t="s">
        <v>150</v>
      </c>
      <c r="J27" s="83" t="s">
        <v>153</v>
      </c>
      <c r="K27" s="88">
        <v>79989</v>
      </c>
      <c r="L27" s="3">
        <f t="shared" si="14"/>
        <v>2001</v>
      </c>
      <c r="M27" s="3">
        <f>'[1]shkö'!I27</f>
        <v>3280</v>
      </c>
      <c r="N27" s="3">
        <f>'[1]int.kiad.'!K27</f>
        <v>85270</v>
      </c>
      <c r="O27" s="99">
        <v>66480</v>
      </c>
      <c r="P27" s="133">
        <f t="shared" si="15"/>
        <v>77.9641139908526</v>
      </c>
      <c r="Q27" s="83" t="s">
        <v>150</v>
      </c>
      <c r="R27" s="83" t="s">
        <v>153</v>
      </c>
      <c r="S27" s="88">
        <v>43791</v>
      </c>
      <c r="T27" s="3">
        <f t="shared" si="16"/>
        <v>3152</v>
      </c>
      <c r="U27" s="3">
        <f>'[1]shkö'!M27</f>
        <v>-307</v>
      </c>
      <c r="V27" s="3">
        <f>'[1]int.kiad.'!R27</f>
        <v>46636</v>
      </c>
      <c r="W27" s="99">
        <v>40266</v>
      </c>
      <c r="X27" s="133">
        <f t="shared" si="17"/>
        <v>86.34102410155245</v>
      </c>
      <c r="Y27" s="83" t="s">
        <v>150</v>
      </c>
      <c r="Z27" s="83" t="s">
        <v>153</v>
      </c>
      <c r="AA27" s="88">
        <v>4777</v>
      </c>
      <c r="AB27" s="3">
        <f t="shared" si="18"/>
        <v>0</v>
      </c>
      <c r="AC27" s="3">
        <f>'[1]shkö'!Q27</f>
        <v>-4777</v>
      </c>
      <c r="AD27" s="3">
        <f>'[1]int.kiad.'!Y27</f>
        <v>0</v>
      </c>
      <c r="AE27" s="99">
        <v>0</v>
      </c>
      <c r="AF27" s="134">
        <v>0</v>
      </c>
      <c r="AG27" s="207">
        <v>0</v>
      </c>
      <c r="AH27" s="83" t="s">
        <v>150</v>
      </c>
      <c r="AI27" s="83" t="s">
        <v>153</v>
      </c>
      <c r="AJ27" s="89">
        <f t="shared" si="0"/>
        <v>39014</v>
      </c>
      <c r="AK27" s="89">
        <f t="shared" si="1"/>
        <v>3152</v>
      </c>
      <c r="AL27" s="89">
        <f t="shared" si="2"/>
        <v>4470</v>
      </c>
      <c r="AM27" s="89">
        <f t="shared" si="3"/>
        <v>46636</v>
      </c>
      <c r="AN27" s="219">
        <f t="shared" si="19"/>
        <v>40266</v>
      </c>
      <c r="AO27" s="133">
        <f t="shared" si="20"/>
        <v>86.34102410155245</v>
      </c>
      <c r="AP27" s="83" t="s">
        <v>150</v>
      </c>
      <c r="AQ27" s="83" t="s">
        <v>153</v>
      </c>
      <c r="AR27" s="88">
        <v>0</v>
      </c>
      <c r="AS27" s="3">
        <f t="shared" si="21"/>
        <v>403</v>
      </c>
      <c r="AT27" s="3">
        <f>'[1]shkö'!Z27</f>
        <v>46</v>
      </c>
      <c r="AU27" s="3">
        <f>'[1]int.kiad.'!AM27</f>
        <v>449</v>
      </c>
      <c r="AV27" s="99">
        <v>448</v>
      </c>
      <c r="AW27" s="133">
        <f t="shared" si="39"/>
        <v>99.77728285077951</v>
      </c>
      <c r="AX27" s="83" t="s">
        <v>150</v>
      </c>
      <c r="AY27" s="83" t="s">
        <v>153</v>
      </c>
      <c r="AZ27" s="88">
        <v>0</v>
      </c>
      <c r="BA27" s="3">
        <f t="shared" si="22"/>
        <v>0</v>
      </c>
      <c r="BB27" s="3">
        <f>'[1]shkö'!AD27</f>
        <v>0</v>
      </c>
      <c r="BC27" s="3">
        <f>'[1]int.kiad.'!AT27</f>
        <v>0</v>
      </c>
      <c r="BD27" s="99">
        <v>0</v>
      </c>
      <c r="BE27" s="134">
        <v>0</v>
      </c>
      <c r="BF27" s="83" t="s">
        <v>150</v>
      </c>
      <c r="BG27" s="83" t="s">
        <v>153</v>
      </c>
      <c r="BH27" s="89">
        <f t="shared" si="4"/>
        <v>0</v>
      </c>
      <c r="BI27" s="89">
        <f t="shared" si="43"/>
        <v>403</v>
      </c>
      <c r="BJ27" s="89">
        <f t="shared" si="43"/>
        <v>46</v>
      </c>
      <c r="BK27" s="89">
        <f t="shared" si="43"/>
        <v>449</v>
      </c>
      <c r="BL27" s="89">
        <f t="shared" si="43"/>
        <v>448</v>
      </c>
      <c r="BM27" s="133">
        <f t="shared" si="40"/>
        <v>99.77728285077951</v>
      </c>
      <c r="BN27" s="83" t="s">
        <v>150</v>
      </c>
      <c r="BO27" s="83" t="s">
        <v>153</v>
      </c>
      <c r="BP27" s="88">
        <v>150</v>
      </c>
      <c r="BQ27" s="3">
        <f t="shared" si="23"/>
        <v>174</v>
      </c>
      <c r="BR27" s="3">
        <f>'[1]shkö'!AL27</f>
        <v>912</v>
      </c>
      <c r="BS27" s="3">
        <f>'[1]int.kiad.'!BH27</f>
        <v>1236</v>
      </c>
      <c r="BT27" s="99">
        <v>1666</v>
      </c>
      <c r="BU27" s="133">
        <f t="shared" si="42"/>
        <v>134.78964401294496</v>
      </c>
      <c r="BV27" s="83" t="s">
        <v>150</v>
      </c>
      <c r="BW27" s="83" t="s">
        <v>153</v>
      </c>
      <c r="BX27" s="88">
        <v>0</v>
      </c>
      <c r="BY27" s="3">
        <f t="shared" si="24"/>
        <v>0</v>
      </c>
      <c r="BZ27" s="3">
        <f>'[1]shkö'!AP27</f>
        <v>0</v>
      </c>
      <c r="CA27" s="3">
        <f>'[1]int.kiad.'!BO27</f>
        <v>0</v>
      </c>
      <c r="CB27" s="99">
        <v>0</v>
      </c>
      <c r="CC27" s="134">
        <v>0</v>
      </c>
      <c r="CD27" s="83" t="s">
        <v>150</v>
      </c>
      <c r="CE27" s="83" t="s">
        <v>153</v>
      </c>
      <c r="CF27" s="88">
        <v>0</v>
      </c>
      <c r="CG27" s="3">
        <f t="shared" si="25"/>
        <v>1098</v>
      </c>
      <c r="CH27" s="3">
        <f>'[1]shkö'!AU27</f>
        <v>1490</v>
      </c>
      <c r="CI27" s="3">
        <f>'[1]int.kiad.'!BV27</f>
        <v>2588</v>
      </c>
      <c r="CJ27" s="99">
        <v>1593</v>
      </c>
      <c r="CK27" s="133">
        <f t="shared" si="41"/>
        <v>61.553323029366304</v>
      </c>
      <c r="CL27" s="83" t="s">
        <v>150</v>
      </c>
      <c r="CM27" s="83" t="s">
        <v>153</v>
      </c>
      <c r="CN27" s="89">
        <f t="shared" si="6"/>
        <v>361595</v>
      </c>
      <c r="CO27" s="89">
        <f t="shared" si="7"/>
        <v>13958</v>
      </c>
      <c r="CP27" s="89">
        <f t="shared" si="8"/>
        <v>19372</v>
      </c>
      <c r="CQ27" s="89">
        <f t="shared" si="9"/>
        <v>394925</v>
      </c>
      <c r="CR27" s="89">
        <f t="shared" si="10"/>
        <v>315942</v>
      </c>
      <c r="CS27" s="133">
        <f t="shared" si="26"/>
        <v>80.00050642527063</v>
      </c>
      <c r="CT27" s="83" t="s">
        <v>150</v>
      </c>
      <c r="CU27" s="83" t="s">
        <v>153</v>
      </c>
      <c r="CV27" s="89">
        <f t="shared" si="27"/>
        <v>361595</v>
      </c>
      <c r="CW27" s="89">
        <f t="shared" si="28"/>
        <v>12860</v>
      </c>
      <c r="CX27" s="89">
        <f t="shared" si="29"/>
        <v>17882</v>
      </c>
      <c r="CY27" s="89">
        <f t="shared" si="30"/>
        <v>392337</v>
      </c>
      <c r="CZ27" s="89">
        <f t="shared" si="31"/>
        <v>314349</v>
      </c>
      <c r="DA27" s="133">
        <f t="shared" si="32"/>
        <v>80.12219087162312</v>
      </c>
      <c r="DB27" s="83" t="s">
        <v>150</v>
      </c>
      <c r="DC27" s="83" t="s">
        <v>153</v>
      </c>
      <c r="DD27" s="89">
        <f t="shared" si="33"/>
        <v>0</v>
      </c>
      <c r="DE27" s="89">
        <f t="shared" si="34"/>
        <v>1098</v>
      </c>
      <c r="DF27" s="89">
        <f t="shared" si="35"/>
        <v>1490</v>
      </c>
      <c r="DG27" s="89">
        <f t="shared" si="36"/>
        <v>2588</v>
      </c>
      <c r="DH27" s="89">
        <f t="shared" si="37"/>
        <v>1593</v>
      </c>
      <c r="DI27" s="133">
        <f t="shared" si="38"/>
        <v>61.553323029366304</v>
      </c>
      <c r="DJ27" s="33" t="s">
        <v>113</v>
      </c>
      <c r="DK27" s="26" t="s">
        <v>111</v>
      </c>
      <c r="DL27" s="27" t="s">
        <v>98</v>
      </c>
      <c r="DM27" s="63">
        <v>33783</v>
      </c>
      <c r="DN27" s="3">
        <f t="shared" si="51"/>
        <v>1536</v>
      </c>
      <c r="DO27" s="3">
        <f>'[1]rshkö'!F27</f>
        <v>0</v>
      </c>
      <c r="DP27" s="3">
        <f>'[1]int.kiad.'!CY27</f>
        <v>35319</v>
      </c>
      <c r="DQ27" s="63">
        <v>27372</v>
      </c>
      <c r="DR27" s="147">
        <f t="shared" si="44"/>
        <v>77.49936294912087</v>
      </c>
      <c r="DS27" s="33" t="s">
        <v>113</v>
      </c>
      <c r="DT27" s="26" t="s">
        <v>111</v>
      </c>
      <c r="DU27" s="27" t="s">
        <v>98</v>
      </c>
      <c r="DV27" s="63">
        <v>11714</v>
      </c>
      <c r="DW27" s="3">
        <f t="shared" si="52"/>
        <v>140</v>
      </c>
      <c r="DX27" s="3">
        <f>'[1]rshkö'!I27</f>
        <v>0</v>
      </c>
      <c r="DY27" s="3">
        <f>'[1]int.kiad.'!DG27</f>
        <v>11854</v>
      </c>
      <c r="DZ27" s="63">
        <v>9220</v>
      </c>
      <c r="EA27" s="147">
        <f t="shared" si="45"/>
        <v>77.77965243799562</v>
      </c>
      <c r="EB27" s="33" t="s">
        <v>113</v>
      </c>
      <c r="EC27" s="26" t="s">
        <v>111</v>
      </c>
      <c r="ED27" s="27" t="s">
        <v>98</v>
      </c>
      <c r="EE27" s="63">
        <v>12456</v>
      </c>
      <c r="EF27" s="3">
        <f t="shared" si="53"/>
        <v>1123</v>
      </c>
      <c r="EG27" s="3">
        <f>'[1]rshkö'!L27</f>
        <v>264</v>
      </c>
      <c r="EH27" s="3">
        <f>'[1]int.kiad.'!DO27</f>
        <v>13843</v>
      </c>
      <c r="EI27" s="63">
        <v>10746</v>
      </c>
      <c r="EJ27" s="147">
        <f t="shared" si="46"/>
        <v>77.62768186086831</v>
      </c>
      <c r="EK27" s="33" t="s">
        <v>113</v>
      </c>
      <c r="EL27" s="26" t="s">
        <v>111</v>
      </c>
      <c r="EM27" s="27" t="s">
        <v>98</v>
      </c>
      <c r="EN27" s="63">
        <v>0</v>
      </c>
      <c r="EO27" s="3">
        <f t="shared" si="54"/>
        <v>0</v>
      </c>
      <c r="EP27" s="3">
        <f>'[1]rshkö'!P27</f>
        <v>0</v>
      </c>
      <c r="EQ27" s="3">
        <f>'[1]int.kiad.'!DW27</f>
        <v>0</v>
      </c>
      <c r="ER27" s="63">
        <v>0</v>
      </c>
      <c r="ES27" s="150">
        <v>0</v>
      </c>
      <c r="ET27" s="33" t="s">
        <v>113</v>
      </c>
      <c r="EU27" s="26" t="s">
        <v>111</v>
      </c>
      <c r="EV27" s="27" t="s">
        <v>98</v>
      </c>
      <c r="EW27" s="63">
        <v>0</v>
      </c>
      <c r="EX27" s="3">
        <f t="shared" si="55"/>
        <v>0</v>
      </c>
      <c r="EY27" s="3">
        <f>'[1]rshkö'!S27</f>
        <v>0</v>
      </c>
      <c r="EZ27" s="3">
        <f>'[1]int.kiad.'!EE27</f>
        <v>0</v>
      </c>
      <c r="FA27" s="63">
        <v>0</v>
      </c>
      <c r="FB27" s="150">
        <v>0</v>
      </c>
      <c r="FC27" s="33" t="s">
        <v>113</v>
      </c>
      <c r="FD27" s="26" t="s">
        <v>111</v>
      </c>
      <c r="FE27" s="27" t="s">
        <v>98</v>
      </c>
      <c r="FF27" s="63">
        <v>0</v>
      </c>
      <c r="FG27" s="3">
        <f t="shared" si="56"/>
        <v>0</v>
      </c>
      <c r="FH27" s="3">
        <f>'[1]rshkö'!V27</f>
        <v>0</v>
      </c>
      <c r="FI27" s="3">
        <f>'[1]int.kiad.'!EM27</f>
        <v>0</v>
      </c>
      <c r="FJ27" s="63">
        <v>0</v>
      </c>
      <c r="FK27" s="150">
        <v>0</v>
      </c>
      <c r="FL27" s="33" t="s">
        <v>113</v>
      </c>
      <c r="FM27" s="26" t="s">
        <v>111</v>
      </c>
      <c r="FN27" s="27" t="s">
        <v>98</v>
      </c>
      <c r="FO27" s="63">
        <v>0</v>
      </c>
      <c r="FP27" s="3">
        <f t="shared" si="57"/>
        <v>346</v>
      </c>
      <c r="FQ27" s="3">
        <f>'[1]rshkö'!Y27</f>
        <v>0</v>
      </c>
      <c r="FR27" s="3">
        <f>'[1]int.kiad.'!EU27</f>
        <v>346</v>
      </c>
      <c r="FS27" s="63">
        <v>0</v>
      </c>
      <c r="FT27" s="147">
        <f t="shared" si="47"/>
        <v>0</v>
      </c>
      <c r="FU27" s="33" t="s">
        <v>113</v>
      </c>
      <c r="FV27" s="26" t="s">
        <v>111</v>
      </c>
      <c r="FW27" s="27" t="s">
        <v>98</v>
      </c>
      <c r="FX27" s="28">
        <f t="shared" si="48"/>
        <v>57953</v>
      </c>
      <c r="FY27" s="28">
        <f t="shared" si="49"/>
        <v>3145</v>
      </c>
      <c r="FZ27" s="28">
        <f t="shared" si="49"/>
        <v>264</v>
      </c>
      <c r="GA27" s="28">
        <f t="shared" si="49"/>
        <v>61362</v>
      </c>
      <c r="GB27" s="28">
        <f t="shared" si="49"/>
        <v>47338</v>
      </c>
      <c r="GC27" s="147">
        <f t="shared" si="50"/>
        <v>77.14546461979727</v>
      </c>
    </row>
    <row r="28" spans="1:185" ht="12.75">
      <c r="A28" s="91" t="s">
        <v>152</v>
      </c>
      <c r="B28" s="84" t="s">
        <v>167</v>
      </c>
      <c r="C28" s="90">
        <v>219727</v>
      </c>
      <c r="D28" s="3">
        <f t="shared" si="12"/>
        <v>7340</v>
      </c>
      <c r="E28" s="3">
        <f>'[1]shkö'!E28</f>
        <v>2680</v>
      </c>
      <c r="F28" s="3">
        <f>'[1]int.kiad.'!D28</f>
        <v>229747</v>
      </c>
      <c r="G28" s="85">
        <v>169593</v>
      </c>
      <c r="H28" s="135">
        <f t="shared" si="13"/>
        <v>73.81728597108994</v>
      </c>
      <c r="I28" s="84" t="s">
        <v>152</v>
      </c>
      <c r="J28" s="84" t="s">
        <v>167</v>
      </c>
      <c r="K28" s="90">
        <v>74217</v>
      </c>
      <c r="L28" s="3">
        <f t="shared" si="14"/>
        <v>2055</v>
      </c>
      <c r="M28" s="3">
        <f>'[1]shkö'!I28</f>
        <v>858</v>
      </c>
      <c r="N28" s="3">
        <f>'[1]int.kiad.'!K28</f>
        <v>77130</v>
      </c>
      <c r="O28" s="85">
        <v>56120</v>
      </c>
      <c r="P28" s="135">
        <f t="shared" si="15"/>
        <v>72.76027486062492</v>
      </c>
      <c r="Q28" s="84" t="s">
        <v>152</v>
      </c>
      <c r="R28" s="84" t="s">
        <v>167</v>
      </c>
      <c r="S28" s="90">
        <v>79586</v>
      </c>
      <c r="T28" s="3">
        <f t="shared" si="16"/>
        <v>6004</v>
      </c>
      <c r="U28" s="3">
        <f>'[1]shkö'!M28</f>
        <v>-4091</v>
      </c>
      <c r="V28" s="3">
        <f>'[1]int.kiad.'!R28</f>
        <v>81499</v>
      </c>
      <c r="W28" s="85">
        <v>60031</v>
      </c>
      <c r="X28" s="135">
        <f t="shared" si="17"/>
        <v>73.65857249782206</v>
      </c>
      <c r="Y28" s="84" t="s">
        <v>152</v>
      </c>
      <c r="Z28" s="84" t="s">
        <v>167</v>
      </c>
      <c r="AA28" s="90">
        <v>9795</v>
      </c>
      <c r="AB28" s="3">
        <f t="shared" si="18"/>
        <v>0</v>
      </c>
      <c r="AC28" s="3">
        <f>'[1]shkö'!Q28</f>
        <v>-9795</v>
      </c>
      <c r="AD28" s="3">
        <f>'[1]int.kiad.'!Y28</f>
        <v>0</v>
      </c>
      <c r="AE28" s="85">
        <v>0</v>
      </c>
      <c r="AF28" s="136">
        <v>0</v>
      </c>
      <c r="AG28" s="208">
        <v>0</v>
      </c>
      <c r="AH28" s="84" t="s">
        <v>152</v>
      </c>
      <c r="AI28" s="84" t="s">
        <v>167</v>
      </c>
      <c r="AJ28" s="91">
        <f t="shared" si="0"/>
        <v>69791</v>
      </c>
      <c r="AK28" s="91">
        <f t="shared" si="1"/>
        <v>6004</v>
      </c>
      <c r="AL28" s="91">
        <f t="shared" si="2"/>
        <v>5704</v>
      </c>
      <c r="AM28" s="91">
        <f t="shared" si="3"/>
        <v>81499</v>
      </c>
      <c r="AN28" s="220">
        <f t="shared" si="19"/>
        <v>60031</v>
      </c>
      <c r="AO28" s="135">
        <f t="shared" si="20"/>
        <v>73.65857249782206</v>
      </c>
      <c r="AP28" s="84" t="s">
        <v>152</v>
      </c>
      <c r="AQ28" s="84" t="s">
        <v>167</v>
      </c>
      <c r="AR28" s="90">
        <v>0</v>
      </c>
      <c r="AS28" s="3">
        <f t="shared" si="21"/>
        <v>0</v>
      </c>
      <c r="AT28" s="3">
        <f>'[1]shkö'!Z28</f>
        <v>0</v>
      </c>
      <c r="AU28" s="3">
        <f>'[1]int.kiad.'!AM28</f>
        <v>0</v>
      </c>
      <c r="AV28" s="85">
        <v>0</v>
      </c>
      <c r="AW28" s="136">
        <v>0</v>
      </c>
      <c r="AX28" s="84" t="s">
        <v>152</v>
      </c>
      <c r="AY28" s="84" t="s">
        <v>167</v>
      </c>
      <c r="AZ28" s="90">
        <v>0</v>
      </c>
      <c r="BA28" s="3">
        <f t="shared" si="22"/>
        <v>0</v>
      </c>
      <c r="BB28" s="3">
        <f>'[1]shkö'!AD28</f>
        <v>0</v>
      </c>
      <c r="BC28" s="3">
        <f>'[1]int.kiad.'!AT28</f>
        <v>0</v>
      </c>
      <c r="BD28" s="85">
        <v>0</v>
      </c>
      <c r="BE28" s="136">
        <v>0</v>
      </c>
      <c r="BF28" s="84" t="s">
        <v>152</v>
      </c>
      <c r="BG28" s="84" t="s">
        <v>167</v>
      </c>
      <c r="BH28" s="91">
        <f t="shared" si="4"/>
        <v>0</v>
      </c>
      <c r="BI28" s="91">
        <f t="shared" si="43"/>
        <v>0</v>
      </c>
      <c r="BJ28" s="91">
        <f t="shared" si="43"/>
        <v>0</v>
      </c>
      <c r="BK28" s="91">
        <f t="shared" si="43"/>
        <v>0</v>
      </c>
      <c r="BL28" s="91">
        <f t="shared" si="43"/>
        <v>0</v>
      </c>
      <c r="BM28" s="136">
        <v>0</v>
      </c>
      <c r="BN28" s="84" t="s">
        <v>152</v>
      </c>
      <c r="BO28" s="84" t="s">
        <v>167</v>
      </c>
      <c r="BP28" s="90">
        <v>1290</v>
      </c>
      <c r="BQ28" s="3">
        <f t="shared" si="23"/>
        <v>24</v>
      </c>
      <c r="BR28" s="3">
        <f>'[1]shkö'!AL28</f>
        <v>0</v>
      </c>
      <c r="BS28" s="3">
        <f>'[1]int.kiad.'!BH28</f>
        <v>1314</v>
      </c>
      <c r="BT28" s="85">
        <v>161</v>
      </c>
      <c r="BU28" s="135">
        <f t="shared" si="42"/>
        <v>12.252663622526635</v>
      </c>
      <c r="BV28" s="84" t="s">
        <v>152</v>
      </c>
      <c r="BW28" s="84" t="s">
        <v>167</v>
      </c>
      <c r="BX28" s="90">
        <v>10</v>
      </c>
      <c r="BY28" s="3">
        <f t="shared" si="24"/>
        <v>0</v>
      </c>
      <c r="BZ28" s="3">
        <f>'[1]shkö'!AP28</f>
        <v>0</v>
      </c>
      <c r="CA28" s="3">
        <f>'[1]int.kiad.'!BO28</f>
        <v>10</v>
      </c>
      <c r="CB28" s="85">
        <v>0</v>
      </c>
      <c r="CC28" s="135">
        <f>CB28/CA28*100</f>
        <v>0</v>
      </c>
      <c r="CD28" s="84" t="s">
        <v>152</v>
      </c>
      <c r="CE28" s="84" t="s">
        <v>167</v>
      </c>
      <c r="CF28" s="90">
        <v>21289</v>
      </c>
      <c r="CG28" s="3">
        <f t="shared" si="25"/>
        <v>2589</v>
      </c>
      <c r="CH28" s="3">
        <f>'[1]shkö'!AU28</f>
        <v>0</v>
      </c>
      <c r="CI28" s="3">
        <f>'[1]int.kiad.'!BV28</f>
        <v>23878</v>
      </c>
      <c r="CJ28" s="85">
        <v>2435</v>
      </c>
      <c r="CK28" s="135">
        <f t="shared" si="41"/>
        <v>10.197671496775275</v>
      </c>
      <c r="CL28" s="84" t="s">
        <v>152</v>
      </c>
      <c r="CM28" s="84" t="s">
        <v>167</v>
      </c>
      <c r="CN28" s="91">
        <f t="shared" si="6"/>
        <v>396119</v>
      </c>
      <c r="CO28" s="91">
        <f t="shared" si="7"/>
        <v>18012</v>
      </c>
      <c r="CP28" s="91">
        <f t="shared" si="8"/>
        <v>-553</v>
      </c>
      <c r="CQ28" s="91">
        <f t="shared" si="9"/>
        <v>413578</v>
      </c>
      <c r="CR28" s="91">
        <f t="shared" si="10"/>
        <v>288340</v>
      </c>
      <c r="CS28" s="135">
        <f t="shared" si="26"/>
        <v>69.71840861941399</v>
      </c>
      <c r="CT28" s="84" t="s">
        <v>152</v>
      </c>
      <c r="CU28" s="84" t="s">
        <v>167</v>
      </c>
      <c r="CV28" s="91">
        <f t="shared" si="27"/>
        <v>374820</v>
      </c>
      <c r="CW28" s="91">
        <f t="shared" si="28"/>
        <v>15423</v>
      </c>
      <c r="CX28" s="91">
        <f t="shared" si="29"/>
        <v>-553</v>
      </c>
      <c r="CY28" s="91">
        <f t="shared" si="30"/>
        <v>389690</v>
      </c>
      <c r="CZ28" s="91">
        <f t="shared" si="31"/>
        <v>285905</v>
      </c>
      <c r="DA28" s="135">
        <f t="shared" si="32"/>
        <v>73.36729195001155</v>
      </c>
      <c r="DB28" s="84" t="s">
        <v>152</v>
      </c>
      <c r="DC28" s="84" t="s">
        <v>167</v>
      </c>
      <c r="DD28" s="91">
        <f t="shared" si="33"/>
        <v>21299</v>
      </c>
      <c r="DE28" s="91">
        <f t="shared" si="34"/>
        <v>2589</v>
      </c>
      <c r="DF28" s="91">
        <f t="shared" si="35"/>
        <v>0</v>
      </c>
      <c r="DG28" s="91">
        <f t="shared" si="36"/>
        <v>23888</v>
      </c>
      <c r="DH28" s="91">
        <f t="shared" si="37"/>
        <v>2435</v>
      </c>
      <c r="DI28" s="135">
        <f t="shared" si="38"/>
        <v>10.193402545210985</v>
      </c>
      <c r="DJ28" s="33" t="s">
        <v>113</v>
      </c>
      <c r="DK28" s="26" t="s">
        <v>113</v>
      </c>
      <c r="DL28" s="27" t="s">
        <v>160</v>
      </c>
      <c r="DM28" s="63">
        <v>44040</v>
      </c>
      <c r="DN28" s="3">
        <f t="shared" si="51"/>
        <v>1241</v>
      </c>
      <c r="DO28" s="3">
        <f>'[1]rshkö'!F28</f>
        <v>701</v>
      </c>
      <c r="DP28" s="3">
        <f>'[1]int.kiad.'!CY28</f>
        <v>45982</v>
      </c>
      <c r="DQ28" s="63">
        <v>33814</v>
      </c>
      <c r="DR28" s="147">
        <f t="shared" si="44"/>
        <v>73.53747118437649</v>
      </c>
      <c r="DS28" s="33" t="s">
        <v>113</v>
      </c>
      <c r="DT28" s="26" t="s">
        <v>113</v>
      </c>
      <c r="DU28" s="27" t="s">
        <v>160</v>
      </c>
      <c r="DV28" s="63">
        <v>15068</v>
      </c>
      <c r="DW28" s="3">
        <f t="shared" si="52"/>
        <v>178</v>
      </c>
      <c r="DX28" s="3">
        <f>'[1]rshkö'!I28</f>
        <v>225</v>
      </c>
      <c r="DY28" s="3">
        <f>'[1]int.kiad.'!DG28</f>
        <v>15471</v>
      </c>
      <c r="DZ28" s="63">
        <v>11584</v>
      </c>
      <c r="EA28" s="147">
        <f t="shared" si="45"/>
        <v>74.87557365393317</v>
      </c>
      <c r="EB28" s="33" t="s">
        <v>113</v>
      </c>
      <c r="EC28" s="26" t="s">
        <v>113</v>
      </c>
      <c r="ED28" s="27" t="s">
        <v>160</v>
      </c>
      <c r="EE28" s="63">
        <v>13660</v>
      </c>
      <c r="EF28" s="3">
        <f t="shared" si="53"/>
        <v>78</v>
      </c>
      <c r="EG28" s="3">
        <f>'[1]rshkö'!L28</f>
        <v>1450</v>
      </c>
      <c r="EH28" s="3">
        <f>'[1]int.kiad.'!DO28</f>
        <v>15188</v>
      </c>
      <c r="EI28" s="63">
        <v>10212</v>
      </c>
      <c r="EJ28" s="147">
        <f t="shared" si="46"/>
        <v>67.2372925994206</v>
      </c>
      <c r="EK28" s="33" t="s">
        <v>113</v>
      </c>
      <c r="EL28" s="26" t="s">
        <v>113</v>
      </c>
      <c r="EM28" s="27" t="s">
        <v>160</v>
      </c>
      <c r="EN28" s="63">
        <v>0</v>
      </c>
      <c r="EO28" s="3">
        <f t="shared" si="54"/>
        <v>0</v>
      </c>
      <c r="EP28" s="3">
        <f>'[1]rshkö'!P28</f>
        <v>0</v>
      </c>
      <c r="EQ28" s="3">
        <f>'[1]int.kiad.'!DW28</f>
        <v>0</v>
      </c>
      <c r="ER28" s="63">
        <v>0</v>
      </c>
      <c r="ES28" s="150">
        <v>0</v>
      </c>
      <c r="ET28" s="33" t="s">
        <v>113</v>
      </c>
      <c r="EU28" s="26" t="s">
        <v>113</v>
      </c>
      <c r="EV28" s="27" t="s">
        <v>160</v>
      </c>
      <c r="EW28" s="63">
        <v>0</v>
      </c>
      <c r="EX28" s="3">
        <f t="shared" si="55"/>
        <v>0</v>
      </c>
      <c r="EY28" s="3">
        <f>'[1]rshkö'!S28</f>
        <v>0</v>
      </c>
      <c r="EZ28" s="3">
        <f>'[1]int.kiad.'!EE28</f>
        <v>0</v>
      </c>
      <c r="FA28" s="63">
        <v>0</v>
      </c>
      <c r="FB28" s="150">
        <v>0</v>
      </c>
      <c r="FC28" s="33" t="s">
        <v>113</v>
      </c>
      <c r="FD28" s="26" t="s">
        <v>113</v>
      </c>
      <c r="FE28" s="27" t="s">
        <v>160</v>
      </c>
      <c r="FF28" s="63">
        <v>0</v>
      </c>
      <c r="FG28" s="3">
        <f t="shared" si="56"/>
        <v>0</v>
      </c>
      <c r="FH28" s="3">
        <f>'[1]rshkö'!V28</f>
        <v>0</v>
      </c>
      <c r="FI28" s="3">
        <f>'[1]int.kiad.'!EM28</f>
        <v>0</v>
      </c>
      <c r="FJ28" s="63">
        <v>0</v>
      </c>
      <c r="FK28" s="150">
        <v>0</v>
      </c>
      <c r="FL28" s="33" t="s">
        <v>113</v>
      </c>
      <c r="FM28" s="26" t="s">
        <v>113</v>
      </c>
      <c r="FN28" s="27" t="s">
        <v>160</v>
      </c>
      <c r="FO28" s="63">
        <v>0</v>
      </c>
      <c r="FP28" s="3">
        <f t="shared" si="57"/>
        <v>480</v>
      </c>
      <c r="FQ28" s="3">
        <f>'[1]rshkö'!Y28</f>
        <v>0</v>
      </c>
      <c r="FR28" s="3">
        <f>'[1]int.kiad.'!EU28</f>
        <v>480</v>
      </c>
      <c r="FS28" s="63">
        <v>207</v>
      </c>
      <c r="FT28" s="147">
        <f t="shared" si="47"/>
        <v>43.125</v>
      </c>
      <c r="FU28" s="33" t="s">
        <v>113</v>
      </c>
      <c r="FV28" s="26" t="s">
        <v>113</v>
      </c>
      <c r="FW28" s="27" t="s">
        <v>160</v>
      </c>
      <c r="FX28" s="28">
        <f t="shared" si="48"/>
        <v>72768</v>
      </c>
      <c r="FY28" s="28">
        <f t="shared" si="49"/>
        <v>1977</v>
      </c>
      <c r="FZ28" s="28">
        <f t="shared" si="49"/>
        <v>2376</v>
      </c>
      <c r="GA28" s="28">
        <f t="shared" si="49"/>
        <v>77121</v>
      </c>
      <c r="GB28" s="28">
        <f t="shared" si="49"/>
        <v>55817</v>
      </c>
      <c r="GC28" s="147">
        <f t="shared" si="50"/>
        <v>72.37587686881653</v>
      </c>
    </row>
    <row r="29" spans="1:185" ht="12.75">
      <c r="A29" s="91" t="s">
        <v>166</v>
      </c>
      <c r="B29" s="84" t="s">
        <v>169</v>
      </c>
      <c r="C29" s="90">
        <v>185424</v>
      </c>
      <c r="D29" s="3">
        <f t="shared" si="12"/>
        <v>5608</v>
      </c>
      <c r="E29" s="3">
        <f>'[1]shkö'!E29</f>
        <v>0</v>
      </c>
      <c r="F29" s="3">
        <f>'[1]int.kiad.'!D29</f>
        <v>191032</v>
      </c>
      <c r="G29" s="85">
        <v>143963</v>
      </c>
      <c r="H29" s="135">
        <f t="shared" si="13"/>
        <v>75.36067255747729</v>
      </c>
      <c r="I29" s="84" t="s">
        <v>166</v>
      </c>
      <c r="J29" s="84" t="s">
        <v>169</v>
      </c>
      <c r="K29" s="90">
        <v>62248</v>
      </c>
      <c r="L29" s="3">
        <f t="shared" si="14"/>
        <v>1565</v>
      </c>
      <c r="M29" s="3">
        <f>'[1]shkö'!I29</f>
        <v>0</v>
      </c>
      <c r="N29" s="3">
        <f>'[1]int.kiad.'!K29</f>
        <v>63813</v>
      </c>
      <c r="O29" s="85">
        <v>47681</v>
      </c>
      <c r="P29" s="135">
        <f t="shared" si="15"/>
        <v>74.7198846629997</v>
      </c>
      <c r="Q29" s="84" t="s">
        <v>166</v>
      </c>
      <c r="R29" s="84" t="s">
        <v>169</v>
      </c>
      <c r="S29" s="90">
        <v>56807</v>
      </c>
      <c r="T29" s="3">
        <f t="shared" si="16"/>
        <v>398</v>
      </c>
      <c r="U29" s="3">
        <f>'[1]shkö'!M29</f>
        <v>-4837</v>
      </c>
      <c r="V29" s="3">
        <f>'[1]int.kiad.'!R29</f>
        <v>52368</v>
      </c>
      <c r="W29" s="85">
        <v>40613</v>
      </c>
      <c r="X29" s="135">
        <f t="shared" si="17"/>
        <v>77.55308585395662</v>
      </c>
      <c r="Y29" s="84" t="s">
        <v>166</v>
      </c>
      <c r="Z29" s="84" t="s">
        <v>169</v>
      </c>
      <c r="AA29" s="90">
        <v>10664</v>
      </c>
      <c r="AB29" s="3">
        <f t="shared" si="18"/>
        <v>0</v>
      </c>
      <c r="AC29" s="3">
        <f>'[1]shkö'!Q29</f>
        <v>-10664</v>
      </c>
      <c r="AD29" s="3">
        <f>'[1]int.kiad.'!Y29</f>
        <v>0</v>
      </c>
      <c r="AE29" s="85">
        <v>0</v>
      </c>
      <c r="AF29" s="136">
        <v>0</v>
      </c>
      <c r="AG29" s="208">
        <v>0</v>
      </c>
      <c r="AH29" s="84" t="s">
        <v>166</v>
      </c>
      <c r="AI29" s="84" t="s">
        <v>169</v>
      </c>
      <c r="AJ29" s="91">
        <f t="shared" si="0"/>
        <v>46143</v>
      </c>
      <c r="AK29" s="91">
        <f t="shared" si="1"/>
        <v>398</v>
      </c>
      <c r="AL29" s="91">
        <f t="shared" si="2"/>
        <v>5827</v>
      </c>
      <c r="AM29" s="91">
        <f t="shared" si="3"/>
        <v>52368</v>
      </c>
      <c r="AN29" s="220">
        <f t="shared" si="19"/>
        <v>40613</v>
      </c>
      <c r="AO29" s="135">
        <f t="shared" si="20"/>
        <v>77.55308585395662</v>
      </c>
      <c r="AP29" s="84" t="s">
        <v>166</v>
      </c>
      <c r="AQ29" s="84" t="s">
        <v>169</v>
      </c>
      <c r="AR29" s="90">
        <v>0</v>
      </c>
      <c r="AS29" s="3">
        <f t="shared" si="21"/>
        <v>0</v>
      </c>
      <c r="AT29" s="3">
        <f>'[1]shkö'!Z29</f>
        <v>0</v>
      </c>
      <c r="AU29" s="3">
        <f>'[1]int.kiad.'!AM29</f>
        <v>0</v>
      </c>
      <c r="AV29" s="85">
        <v>0</v>
      </c>
      <c r="AW29" s="136">
        <v>0</v>
      </c>
      <c r="AX29" s="84" t="s">
        <v>166</v>
      </c>
      <c r="AY29" s="84" t="s">
        <v>169</v>
      </c>
      <c r="AZ29" s="90">
        <v>0</v>
      </c>
      <c r="BA29" s="3">
        <f t="shared" si="22"/>
        <v>0</v>
      </c>
      <c r="BB29" s="3">
        <f>'[1]shkö'!AD29</f>
        <v>0</v>
      </c>
      <c r="BC29" s="3">
        <f>'[1]int.kiad.'!AT29</f>
        <v>0</v>
      </c>
      <c r="BD29" s="85">
        <v>0</v>
      </c>
      <c r="BE29" s="136">
        <v>0</v>
      </c>
      <c r="BF29" s="84" t="s">
        <v>166</v>
      </c>
      <c r="BG29" s="84" t="s">
        <v>169</v>
      </c>
      <c r="BH29" s="91">
        <f t="shared" si="4"/>
        <v>0</v>
      </c>
      <c r="BI29" s="91">
        <f t="shared" si="43"/>
        <v>0</v>
      </c>
      <c r="BJ29" s="91">
        <f t="shared" si="43"/>
        <v>0</v>
      </c>
      <c r="BK29" s="91">
        <f t="shared" si="43"/>
        <v>0</v>
      </c>
      <c r="BL29" s="91">
        <f t="shared" si="43"/>
        <v>0</v>
      </c>
      <c r="BM29" s="136">
        <v>0</v>
      </c>
      <c r="BN29" s="84" t="s">
        <v>166</v>
      </c>
      <c r="BO29" s="84" t="s">
        <v>169</v>
      </c>
      <c r="BP29" s="90">
        <v>713</v>
      </c>
      <c r="BQ29" s="3">
        <f t="shared" si="23"/>
        <v>24</v>
      </c>
      <c r="BR29" s="3">
        <f>'[1]shkö'!AL29</f>
        <v>0</v>
      </c>
      <c r="BS29" s="3">
        <f>'[1]int.kiad.'!BH29</f>
        <v>737</v>
      </c>
      <c r="BT29" s="85">
        <v>521</v>
      </c>
      <c r="BU29" s="135">
        <f t="shared" si="42"/>
        <v>70.69199457259158</v>
      </c>
      <c r="BV29" s="84" t="s">
        <v>166</v>
      </c>
      <c r="BW29" s="84" t="s">
        <v>169</v>
      </c>
      <c r="BX29" s="90">
        <v>399</v>
      </c>
      <c r="BY29" s="3">
        <f t="shared" si="24"/>
        <v>1702</v>
      </c>
      <c r="BZ29" s="3">
        <f>'[1]shkö'!AP29</f>
        <v>209</v>
      </c>
      <c r="CA29" s="3">
        <f>'[1]int.kiad.'!BO29</f>
        <v>2310</v>
      </c>
      <c r="CB29" s="85">
        <v>2310</v>
      </c>
      <c r="CC29" s="135">
        <f>CB29/CA29*100</f>
        <v>100</v>
      </c>
      <c r="CD29" s="84" t="s">
        <v>166</v>
      </c>
      <c r="CE29" s="84" t="s">
        <v>169</v>
      </c>
      <c r="CF29" s="90">
        <v>200</v>
      </c>
      <c r="CG29" s="3">
        <f t="shared" si="25"/>
        <v>1465</v>
      </c>
      <c r="CH29" s="3">
        <f>'[1]shkö'!AU29</f>
        <v>-31</v>
      </c>
      <c r="CI29" s="3">
        <f>'[1]int.kiad.'!BV29</f>
        <v>1634</v>
      </c>
      <c r="CJ29" s="85">
        <v>1263</v>
      </c>
      <c r="CK29" s="135">
        <f t="shared" si="41"/>
        <v>77.29498164014687</v>
      </c>
      <c r="CL29" s="84" t="s">
        <v>166</v>
      </c>
      <c r="CM29" s="84" t="s">
        <v>169</v>
      </c>
      <c r="CN29" s="91">
        <f t="shared" si="6"/>
        <v>305791</v>
      </c>
      <c r="CO29" s="91">
        <f t="shared" si="7"/>
        <v>10762</v>
      </c>
      <c r="CP29" s="91">
        <f t="shared" si="8"/>
        <v>-4659</v>
      </c>
      <c r="CQ29" s="91">
        <f t="shared" si="9"/>
        <v>311894</v>
      </c>
      <c r="CR29" s="91">
        <f t="shared" si="10"/>
        <v>236351</v>
      </c>
      <c r="CS29" s="135">
        <f t="shared" si="26"/>
        <v>75.77927116263858</v>
      </c>
      <c r="CT29" s="84" t="s">
        <v>166</v>
      </c>
      <c r="CU29" s="84" t="s">
        <v>169</v>
      </c>
      <c r="CV29" s="91">
        <f t="shared" si="27"/>
        <v>305192</v>
      </c>
      <c r="CW29" s="91">
        <f t="shared" si="28"/>
        <v>7595</v>
      </c>
      <c r="CX29" s="91">
        <f t="shared" si="29"/>
        <v>-4837</v>
      </c>
      <c r="CY29" s="91">
        <f t="shared" si="30"/>
        <v>307950</v>
      </c>
      <c r="CZ29" s="91">
        <f t="shared" si="31"/>
        <v>232778</v>
      </c>
      <c r="DA29" s="135">
        <f t="shared" si="32"/>
        <v>75.58954375710343</v>
      </c>
      <c r="DB29" s="84" t="s">
        <v>166</v>
      </c>
      <c r="DC29" s="84" t="s">
        <v>169</v>
      </c>
      <c r="DD29" s="91">
        <f t="shared" si="33"/>
        <v>599</v>
      </c>
      <c r="DE29" s="91">
        <f t="shared" si="34"/>
        <v>3167</v>
      </c>
      <c r="DF29" s="91">
        <f t="shared" si="35"/>
        <v>178</v>
      </c>
      <c r="DG29" s="91">
        <f t="shared" si="36"/>
        <v>3944</v>
      </c>
      <c r="DH29" s="91">
        <f t="shared" si="37"/>
        <v>3573</v>
      </c>
      <c r="DI29" s="135">
        <f t="shared" si="38"/>
        <v>90.59330628803245</v>
      </c>
      <c r="DJ29" s="33" t="s">
        <v>113</v>
      </c>
      <c r="DK29" s="26" t="s">
        <v>125</v>
      </c>
      <c r="DL29" s="27" t="s">
        <v>206</v>
      </c>
      <c r="DM29" s="63">
        <v>31594</v>
      </c>
      <c r="DN29" s="3">
        <f t="shared" si="51"/>
        <v>655</v>
      </c>
      <c r="DO29" s="3">
        <f>'[1]rshkö'!F29</f>
        <v>505</v>
      </c>
      <c r="DP29" s="3">
        <f>'[1]int.kiad.'!CY29</f>
        <v>32754</v>
      </c>
      <c r="DQ29" s="63">
        <v>25168</v>
      </c>
      <c r="DR29" s="147">
        <f t="shared" si="44"/>
        <v>76.83946998839836</v>
      </c>
      <c r="DS29" s="33" t="s">
        <v>113</v>
      </c>
      <c r="DT29" s="26" t="s">
        <v>125</v>
      </c>
      <c r="DU29" s="27" t="s">
        <v>206</v>
      </c>
      <c r="DV29" s="63">
        <v>10790</v>
      </c>
      <c r="DW29" s="3">
        <f t="shared" si="52"/>
        <v>148</v>
      </c>
      <c r="DX29" s="3">
        <f>'[1]rshkö'!I29</f>
        <v>161</v>
      </c>
      <c r="DY29" s="3">
        <f>'[1]int.kiad.'!DG29</f>
        <v>11099</v>
      </c>
      <c r="DZ29" s="63">
        <v>8622</v>
      </c>
      <c r="EA29" s="147">
        <f t="shared" si="45"/>
        <v>77.68267411478512</v>
      </c>
      <c r="EB29" s="33" t="s">
        <v>113</v>
      </c>
      <c r="EC29" s="26" t="s">
        <v>125</v>
      </c>
      <c r="ED29" s="27" t="s">
        <v>206</v>
      </c>
      <c r="EE29" s="63">
        <v>12175</v>
      </c>
      <c r="EF29" s="3">
        <f t="shared" si="53"/>
        <v>1023</v>
      </c>
      <c r="EG29" s="3">
        <f>'[1]rshkö'!L29</f>
        <v>428</v>
      </c>
      <c r="EH29" s="3">
        <f>'[1]int.kiad.'!DO29</f>
        <v>13626</v>
      </c>
      <c r="EI29" s="63">
        <v>10346</v>
      </c>
      <c r="EJ29" s="147">
        <f t="shared" si="46"/>
        <v>75.92837222956113</v>
      </c>
      <c r="EK29" s="33" t="s">
        <v>113</v>
      </c>
      <c r="EL29" s="26" t="s">
        <v>125</v>
      </c>
      <c r="EM29" s="27" t="s">
        <v>206</v>
      </c>
      <c r="EN29" s="63">
        <v>0</v>
      </c>
      <c r="EO29" s="3">
        <f t="shared" si="54"/>
        <v>0</v>
      </c>
      <c r="EP29" s="3">
        <f>'[1]rshkö'!P29</f>
        <v>0</v>
      </c>
      <c r="EQ29" s="3">
        <f>'[1]int.kiad.'!DW29</f>
        <v>0</v>
      </c>
      <c r="ER29" s="63">
        <v>0</v>
      </c>
      <c r="ES29" s="150">
        <v>0</v>
      </c>
      <c r="ET29" s="33" t="s">
        <v>113</v>
      </c>
      <c r="EU29" s="26" t="s">
        <v>125</v>
      </c>
      <c r="EV29" s="27" t="s">
        <v>206</v>
      </c>
      <c r="EW29" s="63">
        <v>0</v>
      </c>
      <c r="EX29" s="3">
        <f t="shared" si="55"/>
        <v>0</v>
      </c>
      <c r="EY29" s="3">
        <f>'[1]rshkö'!S29</f>
        <v>0</v>
      </c>
      <c r="EZ29" s="3">
        <f>'[1]int.kiad.'!EE29</f>
        <v>0</v>
      </c>
      <c r="FA29" s="63">
        <v>0</v>
      </c>
      <c r="FB29" s="150">
        <v>0</v>
      </c>
      <c r="FC29" s="33" t="s">
        <v>113</v>
      </c>
      <c r="FD29" s="26" t="s">
        <v>125</v>
      </c>
      <c r="FE29" s="27" t="s">
        <v>206</v>
      </c>
      <c r="FF29" s="63">
        <v>0</v>
      </c>
      <c r="FG29" s="3">
        <f t="shared" si="56"/>
        <v>0</v>
      </c>
      <c r="FH29" s="3">
        <f>'[1]rshkö'!V29</f>
        <v>0</v>
      </c>
      <c r="FI29" s="3">
        <f>'[1]int.kiad.'!EM29</f>
        <v>0</v>
      </c>
      <c r="FJ29" s="63">
        <v>0</v>
      </c>
      <c r="FK29" s="150">
        <v>0</v>
      </c>
      <c r="FL29" s="33" t="s">
        <v>113</v>
      </c>
      <c r="FM29" s="26" t="s">
        <v>125</v>
      </c>
      <c r="FN29" s="27" t="s">
        <v>206</v>
      </c>
      <c r="FO29" s="63">
        <v>0</v>
      </c>
      <c r="FP29" s="3">
        <f t="shared" si="57"/>
        <v>288</v>
      </c>
      <c r="FQ29" s="3">
        <f>'[1]rshkö'!Y29</f>
        <v>0</v>
      </c>
      <c r="FR29" s="3">
        <f>'[1]int.kiad.'!EU29</f>
        <v>288</v>
      </c>
      <c r="FS29" s="63">
        <v>245</v>
      </c>
      <c r="FT29" s="147">
        <f t="shared" si="47"/>
        <v>85.06944444444444</v>
      </c>
      <c r="FU29" s="33" t="s">
        <v>113</v>
      </c>
      <c r="FV29" s="26" t="s">
        <v>125</v>
      </c>
      <c r="FW29" s="27" t="s">
        <v>206</v>
      </c>
      <c r="FX29" s="28">
        <f t="shared" si="48"/>
        <v>54559</v>
      </c>
      <c r="FY29" s="28">
        <f t="shared" si="49"/>
        <v>2114</v>
      </c>
      <c r="FZ29" s="28">
        <f t="shared" si="49"/>
        <v>1094</v>
      </c>
      <c r="GA29" s="28">
        <f t="shared" si="49"/>
        <v>57767</v>
      </c>
      <c r="GB29" s="28">
        <f t="shared" si="49"/>
        <v>44381</v>
      </c>
      <c r="GC29" s="147">
        <f t="shared" si="50"/>
        <v>76.82760053317638</v>
      </c>
    </row>
    <row r="30" spans="1:185" ht="12.75">
      <c r="A30" s="91" t="s">
        <v>168</v>
      </c>
      <c r="B30" s="85" t="s">
        <v>171</v>
      </c>
      <c r="C30" s="90">
        <v>205589</v>
      </c>
      <c r="D30" s="3">
        <f t="shared" si="12"/>
        <v>7485</v>
      </c>
      <c r="E30" s="3">
        <f>'[1]shkö'!E30</f>
        <v>1187</v>
      </c>
      <c r="F30" s="3">
        <f>'[1]int.kiad.'!D30</f>
        <v>214261</v>
      </c>
      <c r="G30" s="85">
        <v>159545</v>
      </c>
      <c r="H30" s="135">
        <f t="shared" si="13"/>
        <v>74.46292139026701</v>
      </c>
      <c r="I30" s="84" t="s">
        <v>168</v>
      </c>
      <c r="J30" s="85" t="s">
        <v>171</v>
      </c>
      <c r="K30" s="90">
        <v>68454</v>
      </c>
      <c r="L30" s="3">
        <f t="shared" si="14"/>
        <v>1895</v>
      </c>
      <c r="M30" s="3">
        <f>'[1]shkö'!I30</f>
        <v>698</v>
      </c>
      <c r="N30" s="3">
        <f>'[1]int.kiad.'!K30</f>
        <v>71047</v>
      </c>
      <c r="O30" s="85">
        <v>52439</v>
      </c>
      <c r="P30" s="135">
        <f t="shared" si="15"/>
        <v>73.80888707475334</v>
      </c>
      <c r="Q30" s="84" t="s">
        <v>168</v>
      </c>
      <c r="R30" s="85" t="s">
        <v>171</v>
      </c>
      <c r="S30" s="90">
        <v>128091</v>
      </c>
      <c r="T30" s="3">
        <f t="shared" si="16"/>
        <v>3683</v>
      </c>
      <c r="U30" s="3">
        <f>'[1]shkö'!M30</f>
        <v>-4455</v>
      </c>
      <c r="V30" s="3">
        <f>'[1]int.kiad.'!R30</f>
        <v>127319</v>
      </c>
      <c r="W30" s="85">
        <v>90045</v>
      </c>
      <c r="X30" s="135">
        <f t="shared" si="17"/>
        <v>70.72392965700327</v>
      </c>
      <c r="Y30" s="84" t="s">
        <v>168</v>
      </c>
      <c r="Z30" s="85" t="s">
        <v>171</v>
      </c>
      <c r="AA30" s="90">
        <v>11807</v>
      </c>
      <c r="AB30" s="3">
        <f t="shared" si="18"/>
        <v>0</v>
      </c>
      <c r="AC30" s="3">
        <f>'[1]shkö'!Q30</f>
        <v>-11807</v>
      </c>
      <c r="AD30" s="3">
        <f>'[1]int.kiad.'!Y30</f>
        <v>0</v>
      </c>
      <c r="AE30" s="85">
        <v>0</v>
      </c>
      <c r="AF30" s="136">
        <v>0</v>
      </c>
      <c r="AG30" s="208">
        <v>0</v>
      </c>
      <c r="AH30" s="84" t="s">
        <v>168</v>
      </c>
      <c r="AI30" s="85" t="s">
        <v>171</v>
      </c>
      <c r="AJ30" s="91">
        <f t="shared" si="0"/>
        <v>116284</v>
      </c>
      <c r="AK30" s="91">
        <f t="shared" si="1"/>
        <v>3683</v>
      </c>
      <c r="AL30" s="91">
        <f t="shared" si="2"/>
        <v>7352</v>
      </c>
      <c r="AM30" s="91">
        <f t="shared" si="3"/>
        <v>127319</v>
      </c>
      <c r="AN30" s="220">
        <f t="shared" si="19"/>
        <v>90045</v>
      </c>
      <c r="AO30" s="135">
        <f t="shared" si="20"/>
        <v>70.72392965700327</v>
      </c>
      <c r="AP30" s="84" t="s">
        <v>168</v>
      </c>
      <c r="AQ30" s="85" t="s">
        <v>171</v>
      </c>
      <c r="AR30" s="90">
        <v>0</v>
      </c>
      <c r="AS30" s="3">
        <f t="shared" si="21"/>
        <v>400</v>
      </c>
      <c r="AT30" s="3">
        <f>'[1]shkö'!Z30</f>
        <v>0</v>
      </c>
      <c r="AU30" s="3">
        <f>'[1]int.kiad.'!AM30</f>
        <v>400</v>
      </c>
      <c r="AV30" s="85">
        <v>464</v>
      </c>
      <c r="AW30" s="135">
        <f>AV30/AU30*100</f>
        <v>115.99999999999999</v>
      </c>
      <c r="AX30" s="84" t="s">
        <v>168</v>
      </c>
      <c r="AY30" s="85" t="s">
        <v>171</v>
      </c>
      <c r="AZ30" s="90">
        <v>0</v>
      </c>
      <c r="BA30" s="3">
        <f t="shared" si="22"/>
        <v>0</v>
      </c>
      <c r="BB30" s="3">
        <f>'[1]shkö'!AD30</f>
        <v>0</v>
      </c>
      <c r="BC30" s="3">
        <f>'[1]int.kiad.'!AT30</f>
        <v>0</v>
      </c>
      <c r="BD30" s="85">
        <v>0</v>
      </c>
      <c r="BE30" s="136">
        <v>0</v>
      </c>
      <c r="BF30" s="84" t="s">
        <v>168</v>
      </c>
      <c r="BG30" s="85" t="s">
        <v>171</v>
      </c>
      <c r="BH30" s="91">
        <f t="shared" si="4"/>
        <v>0</v>
      </c>
      <c r="BI30" s="91">
        <f t="shared" si="43"/>
        <v>400</v>
      </c>
      <c r="BJ30" s="91">
        <f t="shared" si="43"/>
        <v>0</v>
      </c>
      <c r="BK30" s="91">
        <f t="shared" si="43"/>
        <v>400</v>
      </c>
      <c r="BL30" s="91">
        <f t="shared" si="43"/>
        <v>464</v>
      </c>
      <c r="BM30" s="135">
        <f t="shared" si="40"/>
        <v>115.99999999999999</v>
      </c>
      <c r="BN30" s="84" t="s">
        <v>168</v>
      </c>
      <c r="BO30" s="85" t="s">
        <v>171</v>
      </c>
      <c r="BP30" s="90">
        <v>3500</v>
      </c>
      <c r="BQ30" s="3">
        <f t="shared" si="23"/>
        <v>24</v>
      </c>
      <c r="BR30" s="3">
        <f>'[1]shkö'!AL30</f>
        <v>0</v>
      </c>
      <c r="BS30" s="3">
        <f>'[1]int.kiad.'!BH30</f>
        <v>3524</v>
      </c>
      <c r="BT30" s="85">
        <v>33</v>
      </c>
      <c r="BU30" s="135">
        <f t="shared" si="42"/>
        <v>0.9364358683314415</v>
      </c>
      <c r="BV30" s="84" t="s">
        <v>168</v>
      </c>
      <c r="BW30" s="85" t="s">
        <v>171</v>
      </c>
      <c r="BX30" s="90">
        <v>679</v>
      </c>
      <c r="BY30" s="3">
        <f t="shared" si="24"/>
        <v>0</v>
      </c>
      <c r="BZ30" s="3">
        <f>'[1]shkö'!AP30</f>
        <v>2567</v>
      </c>
      <c r="CA30" s="3">
        <f>'[1]int.kiad.'!BO30</f>
        <v>3246</v>
      </c>
      <c r="CB30" s="85">
        <v>3246</v>
      </c>
      <c r="CC30" s="135">
        <f>CB30/CA30*100</f>
        <v>100</v>
      </c>
      <c r="CD30" s="84" t="s">
        <v>168</v>
      </c>
      <c r="CE30" s="85" t="s">
        <v>171</v>
      </c>
      <c r="CF30" s="90">
        <v>7265</v>
      </c>
      <c r="CG30" s="3">
        <f t="shared" si="25"/>
        <v>1971</v>
      </c>
      <c r="CH30" s="3">
        <f>'[1]shkö'!AU30</f>
        <v>-2567</v>
      </c>
      <c r="CI30" s="3">
        <f>'[1]int.kiad.'!BV30</f>
        <v>6669</v>
      </c>
      <c r="CJ30" s="85">
        <v>5209</v>
      </c>
      <c r="CK30" s="135">
        <f t="shared" si="41"/>
        <v>78.10766231818863</v>
      </c>
      <c r="CL30" s="84" t="s">
        <v>168</v>
      </c>
      <c r="CM30" s="85" t="s">
        <v>171</v>
      </c>
      <c r="CN30" s="91">
        <f t="shared" si="6"/>
        <v>413578</v>
      </c>
      <c r="CO30" s="91">
        <f t="shared" si="7"/>
        <v>15458</v>
      </c>
      <c r="CP30" s="91">
        <f t="shared" si="8"/>
        <v>-2570</v>
      </c>
      <c r="CQ30" s="91">
        <f t="shared" si="9"/>
        <v>426466</v>
      </c>
      <c r="CR30" s="91">
        <f t="shared" si="10"/>
        <v>310981</v>
      </c>
      <c r="CS30" s="135">
        <f t="shared" si="26"/>
        <v>72.9204672822687</v>
      </c>
      <c r="CT30" s="84" t="s">
        <v>168</v>
      </c>
      <c r="CU30" s="85" t="s">
        <v>171</v>
      </c>
      <c r="CV30" s="91">
        <f t="shared" si="27"/>
        <v>405634</v>
      </c>
      <c r="CW30" s="91">
        <f t="shared" si="28"/>
        <v>13487</v>
      </c>
      <c r="CX30" s="91">
        <f t="shared" si="29"/>
        <v>-2570</v>
      </c>
      <c r="CY30" s="91">
        <f t="shared" si="30"/>
        <v>416551</v>
      </c>
      <c r="CZ30" s="91">
        <f t="shared" si="31"/>
        <v>302526</v>
      </c>
      <c r="DA30" s="135">
        <f t="shared" si="32"/>
        <v>72.62640108894229</v>
      </c>
      <c r="DB30" s="84" t="s">
        <v>168</v>
      </c>
      <c r="DC30" s="85" t="s">
        <v>171</v>
      </c>
      <c r="DD30" s="91">
        <f t="shared" si="33"/>
        <v>7944</v>
      </c>
      <c r="DE30" s="91">
        <f t="shared" si="34"/>
        <v>1971</v>
      </c>
      <c r="DF30" s="91">
        <f t="shared" si="35"/>
        <v>0</v>
      </c>
      <c r="DG30" s="91">
        <f t="shared" si="36"/>
        <v>9915</v>
      </c>
      <c r="DH30" s="91">
        <f t="shared" si="37"/>
        <v>8455</v>
      </c>
      <c r="DI30" s="135">
        <f t="shared" si="38"/>
        <v>85.27483610690872</v>
      </c>
      <c r="DJ30" s="33" t="s">
        <v>113</v>
      </c>
      <c r="DK30" s="26" t="s">
        <v>117</v>
      </c>
      <c r="DL30" s="27" t="s">
        <v>99</v>
      </c>
      <c r="DM30" s="63">
        <v>31695</v>
      </c>
      <c r="DN30" s="3">
        <f t="shared" si="51"/>
        <v>1012</v>
      </c>
      <c r="DO30" s="3">
        <f>'[1]rshkö'!F30</f>
        <v>725</v>
      </c>
      <c r="DP30" s="3">
        <f>'[1]int.kiad.'!CY30</f>
        <v>33432</v>
      </c>
      <c r="DQ30" s="63">
        <v>25087</v>
      </c>
      <c r="DR30" s="147">
        <f t="shared" si="44"/>
        <v>75.03888490069394</v>
      </c>
      <c r="DS30" s="33" t="s">
        <v>113</v>
      </c>
      <c r="DT30" s="26" t="s">
        <v>117</v>
      </c>
      <c r="DU30" s="27" t="s">
        <v>99</v>
      </c>
      <c r="DV30" s="63">
        <v>10936</v>
      </c>
      <c r="DW30" s="3">
        <f t="shared" si="52"/>
        <v>74</v>
      </c>
      <c r="DX30" s="3">
        <f>'[1]rshkö'!I30</f>
        <v>233</v>
      </c>
      <c r="DY30" s="3">
        <f>'[1]int.kiad.'!DG30</f>
        <v>11243</v>
      </c>
      <c r="DZ30" s="63">
        <v>8489</v>
      </c>
      <c r="EA30" s="147">
        <f t="shared" si="45"/>
        <v>75.5047585164102</v>
      </c>
      <c r="EB30" s="33" t="s">
        <v>113</v>
      </c>
      <c r="EC30" s="26" t="s">
        <v>117</v>
      </c>
      <c r="ED30" s="27" t="s">
        <v>99</v>
      </c>
      <c r="EE30" s="63">
        <v>9079</v>
      </c>
      <c r="EF30" s="3">
        <f t="shared" si="53"/>
        <v>744</v>
      </c>
      <c r="EG30" s="3">
        <f>'[1]rshkö'!L30</f>
        <v>122</v>
      </c>
      <c r="EH30" s="3">
        <f>'[1]int.kiad.'!DO30</f>
        <v>9945</v>
      </c>
      <c r="EI30" s="63">
        <v>7830</v>
      </c>
      <c r="EJ30" s="147">
        <f t="shared" si="46"/>
        <v>78.73303167420815</v>
      </c>
      <c r="EK30" s="33" t="s">
        <v>113</v>
      </c>
      <c r="EL30" s="26" t="s">
        <v>117</v>
      </c>
      <c r="EM30" s="27" t="s">
        <v>99</v>
      </c>
      <c r="EN30" s="63">
        <v>0</v>
      </c>
      <c r="EO30" s="3">
        <f t="shared" si="54"/>
        <v>0</v>
      </c>
      <c r="EP30" s="3">
        <f>'[1]rshkö'!P30</f>
        <v>0</v>
      </c>
      <c r="EQ30" s="3">
        <f>'[1]int.kiad.'!DW30</f>
        <v>0</v>
      </c>
      <c r="ER30" s="63">
        <v>0</v>
      </c>
      <c r="ES30" s="150">
        <v>0</v>
      </c>
      <c r="ET30" s="33" t="s">
        <v>113</v>
      </c>
      <c r="EU30" s="26" t="s">
        <v>117</v>
      </c>
      <c r="EV30" s="27" t="s">
        <v>99</v>
      </c>
      <c r="EW30" s="63">
        <v>0</v>
      </c>
      <c r="EX30" s="3">
        <f t="shared" si="55"/>
        <v>0</v>
      </c>
      <c r="EY30" s="3">
        <f>'[1]rshkö'!S30</f>
        <v>0</v>
      </c>
      <c r="EZ30" s="3">
        <f>'[1]int.kiad.'!EE30</f>
        <v>0</v>
      </c>
      <c r="FA30" s="63">
        <v>0</v>
      </c>
      <c r="FB30" s="150">
        <v>0</v>
      </c>
      <c r="FC30" s="33" t="s">
        <v>113</v>
      </c>
      <c r="FD30" s="26" t="s">
        <v>117</v>
      </c>
      <c r="FE30" s="27" t="s">
        <v>99</v>
      </c>
      <c r="FF30" s="63">
        <v>0</v>
      </c>
      <c r="FG30" s="3">
        <f t="shared" si="56"/>
        <v>0</v>
      </c>
      <c r="FH30" s="3">
        <f>'[1]rshkö'!V30</f>
        <v>0</v>
      </c>
      <c r="FI30" s="3">
        <f>'[1]int.kiad.'!EM30</f>
        <v>0</v>
      </c>
      <c r="FJ30" s="63">
        <v>0</v>
      </c>
      <c r="FK30" s="150">
        <v>0</v>
      </c>
      <c r="FL30" s="33" t="s">
        <v>113</v>
      </c>
      <c r="FM30" s="26" t="s">
        <v>117</v>
      </c>
      <c r="FN30" s="27" t="s">
        <v>99</v>
      </c>
      <c r="FO30" s="63">
        <v>0</v>
      </c>
      <c r="FP30" s="3">
        <f t="shared" si="57"/>
        <v>312</v>
      </c>
      <c r="FQ30" s="3">
        <f>'[1]rshkö'!Y30</f>
        <v>0</v>
      </c>
      <c r="FR30" s="3">
        <f>'[1]int.kiad.'!EU30</f>
        <v>312</v>
      </c>
      <c r="FS30" s="63">
        <v>86</v>
      </c>
      <c r="FT30" s="147">
        <f t="shared" si="47"/>
        <v>27.564102564102566</v>
      </c>
      <c r="FU30" s="33" t="s">
        <v>113</v>
      </c>
      <c r="FV30" s="26" t="s">
        <v>117</v>
      </c>
      <c r="FW30" s="27" t="s">
        <v>99</v>
      </c>
      <c r="FX30" s="28">
        <f t="shared" si="48"/>
        <v>51710</v>
      </c>
      <c r="FY30" s="28">
        <f t="shared" si="49"/>
        <v>2142</v>
      </c>
      <c r="FZ30" s="28">
        <f t="shared" si="49"/>
        <v>1080</v>
      </c>
      <c r="GA30" s="28">
        <f t="shared" si="49"/>
        <v>54932</v>
      </c>
      <c r="GB30" s="28">
        <f t="shared" si="49"/>
        <v>41492</v>
      </c>
      <c r="GC30" s="147">
        <f t="shared" si="50"/>
        <v>75.53338673268769</v>
      </c>
    </row>
    <row r="31" spans="1:185" ht="12.75">
      <c r="A31" s="91" t="s">
        <v>170</v>
      </c>
      <c r="B31" s="85" t="s">
        <v>173</v>
      </c>
      <c r="C31" s="90">
        <v>166597</v>
      </c>
      <c r="D31" s="3">
        <f t="shared" si="12"/>
        <v>8094</v>
      </c>
      <c r="E31" s="3">
        <f>'[1]shkö'!E31</f>
        <v>560</v>
      </c>
      <c r="F31" s="3">
        <f>'[1]int.kiad.'!D31</f>
        <v>175251</v>
      </c>
      <c r="G31" s="85">
        <v>131146</v>
      </c>
      <c r="H31" s="135">
        <f t="shared" si="13"/>
        <v>74.83323918265802</v>
      </c>
      <c r="I31" s="84" t="s">
        <v>170</v>
      </c>
      <c r="J31" s="85" t="s">
        <v>173</v>
      </c>
      <c r="K31" s="90">
        <v>54862</v>
      </c>
      <c r="L31" s="3">
        <f t="shared" si="14"/>
        <v>2080</v>
      </c>
      <c r="M31" s="3">
        <f>'[1]shkö'!I31</f>
        <v>177</v>
      </c>
      <c r="N31" s="3">
        <f>'[1]int.kiad.'!K31</f>
        <v>57119</v>
      </c>
      <c r="O31" s="85">
        <v>42862</v>
      </c>
      <c r="P31" s="135">
        <f t="shared" si="15"/>
        <v>75.03982912866121</v>
      </c>
      <c r="Q31" s="84" t="s">
        <v>170</v>
      </c>
      <c r="R31" s="85" t="s">
        <v>173</v>
      </c>
      <c r="S31" s="90">
        <v>93275</v>
      </c>
      <c r="T31" s="3">
        <f t="shared" si="16"/>
        <v>-1329</v>
      </c>
      <c r="U31" s="3">
        <f>'[1]shkö'!M31</f>
        <v>-6322</v>
      </c>
      <c r="V31" s="3">
        <f>'[1]int.kiad.'!R31</f>
        <v>85624</v>
      </c>
      <c r="W31" s="85">
        <v>45069</v>
      </c>
      <c r="X31" s="135">
        <f t="shared" si="17"/>
        <v>52.63594319349715</v>
      </c>
      <c r="Y31" s="84" t="s">
        <v>170</v>
      </c>
      <c r="Z31" s="85" t="s">
        <v>173</v>
      </c>
      <c r="AA31" s="90">
        <v>26985</v>
      </c>
      <c r="AB31" s="3">
        <f t="shared" si="18"/>
        <v>0</v>
      </c>
      <c r="AC31" s="3">
        <f>'[1]shkö'!Q31</f>
        <v>-26985</v>
      </c>
      <c r="AD31" s="3">
        <f>'[1]int.kiad.'!Y31</f>
        <v>0</v>
      </c>
      <c r="AE31" s="85">
        <v>0</v>
      </c>
      <c r="AF31" s="136">
        <v>0</v>
      </c>
      <c r="AG31" s="208">
        <v>0</v>
      </c>
      <c r="AH31" s="84" t="s">
        <v>170</v>
      </c>
      <c r="AI31" s="85" t="s">
        <v>173</v>
      </c>
      <c r="AJ31" s="91">
        <f t="shared" si="0"/>
        <v>66290</v>
      </c>
      <c r="AK31" s="91">
        <f t="shared" si="1"/>
        <v>-1329</v>
      </c>
      <c r="AL31" s="91">
        <f t="shared" si="2"/>
        <v>20663</v>
      </c>
      <c r="AM31" s="91">
        <f t="shared" si="3"/>
        <v>85624</v>
      </c>
      <c r="AN31" s="220">
        <f t="shared" si="19"/>
        <v>45069</v>
      </c>
      <c r="AO31" s="135">
        <f t="shared" si="20"/>
        <v>52.63594319349715</v>
      </c>
      <c r="AP31" s="84" t="s">
        <v>170</v>
      </c>
      <c r="AQ31" s="85" t="s">
        <v>173</v>
      </c>
      <c r="AR31" s="90">
        <v>0</v>
      </c>
      <c r="AS31" s="3">
        <f t="shared" si="21"/>
        <v>0</v>
      </c>
      <c r="AT31" s="3">
        <f>'[1]shkö'!Z31</f>
        <v>36</v>
      </c>
      <c r="AU31" s="3">
        <f>'[1]int.kiad.'!AM31</f>
        <v>36</v>
      </c>
      <c r="AV31" s="85">
        <v>36</v>
      </c>
      <c r="AW31" s="135">
        <f>AV31/AU31*100</f>
        <v>100</v>
      </c>
      <c r="AX31" s="84" t="s">
        <v>170</v>
      </c>
      <c r="AY31" s="85" t="s">
        <v>173</v>
      </c>
      <c r="AZ31" s="90">
        <v>0</v>
      </c>
      <c r="BA31" s="3">
        <f t="shared" si="22"/>
        <v>0</v>
      </c>
      <c r="BB31" s="3">
        <f>'[1]shkö'!AD31</f>
        <v>0</v>
      </c>
      <c r="BC31" s="3">
        <f>'[1]int.kiad.'!AT31</f>
        <v>0</v>
      </c>
      <c r="BD31" s="85">
        <v>0</v>
      </c>
      <c r="BE31" s="136">
        <v>0</v>
      </c>
      <c r="BF31" s="84" t="s">
        <v>170</v>
      </c>
      <c r="BG31" s="85" t="s">
        <v>173</v>
      </c>
      <c r="BH31" s="91">
        <f t="shared" si="4"/>
        <v>0</v>
      </c>
      <c r="BI31" s="91">
        <f t="shared" si="43"/>
        <v>0</v>
      </c>
      <c r="BJ31" s="91">
        <f t="shared" si="43"/>
        <v>36</v>
      </c>
      <c r="BK31" s="91">
        <f t="shared" si="43"/>
        <v>36</v>
      </c>
      <c r="BL31" s="91">
        <f t="shared" si="43"/>
        <v>36</v>
      </c>
      <c r="BM31" s="135">
        <f t="shared" si="40"/>
        <v>100</v>
      </c>
      <c r="BN31" s="84" t="s">
        <v>170</v>
      </c>
      <c r="BO31" s="85" t="s">
        <v>173</v>
      </c>
      <c r="BP31" s="90">
        <v>1205</v>
      </c>
      <c r="BQ31" s="3">
        <f t="shared" si="23"/>
        <v>24</v>
      </c>
      <c r="BR31" s="3">
        <f>'[1]shkö'!AL31</f>
        <v>0</v>
      </c>
      <c r="BS31" s="3">
        <f>'[1]int.kiad.'!BH31</f>
        <v>1229</v>
      </c>
      <c r="BT31" s="85">
        <v>35</v>
      </c>
      <c r="BU31" s="135">
        <f t="shared" si="42"/>
        <v>2.8478437754271764</v>
      </c>
      <c r="BV31" s="84" t="s">
        <v>170</v>
      </c>
      <c r="BW31" s="85" t="s">
        <v>173</v>
      </c>
      <c r="BX31" s="90">
        <v>2794</v>
      </c>
      <c r="BY31" s="3">
        <f t="shared" si="24"/>
        <v>1368</v>
      </c>
      <c r="BZ31" s="3">
        <f>'[1]shkö'!AP31</f>
        <v>0</v>
      </c>
      <c r="CA31" s="3">
        <f>'[1]int.kiad.'!BO31</f>
        <v>4162</v>
      </c>
      <c r="CB31" s="85">
        <v>4162</v>
      </c>
      <c r="CC31" s="135">
        <f>CB31/CA31*100</f>
        <v>100</v>
      </c>
      <c r="CD31" s="84" t="s">
        <v>170</v>
      </c>
      <c r="CE31" s="85" t="s">
        <v>173</v>
      </c>
      <c r="CF31" s="90">
        <v>26885</v>
      </c>
      <c r="CG31" s="3">
        <f t="shared" si="25"/>
        <v>1460</v>
      </c>
      <c r="CH31" s="3">
        <f>'[1]shkö'!AU31</f>
        <v>741</v>
      </c>
      <c r="CI31" s="3">
        <f>'[1]int.kiad.'!BV31</f>
        <v>29086</v>
      </c>
      <c r="CJ31" s="85">
        <v>15598</v>
      </c>
      <c r="CK31" s="135">
        <f t="shared" si="41"/>
        <v>53.62717458571134</v>
      </c>
      <c r="CL31" s="84" t="s">
        <v>170</v>
      </c>
      <c r="CM31" s="85" t="s">
        <v>173</v>
      </c>
      <c r="CN31" s="91">
        <f t="shared" si="6"/>
        <v>345618</v>
      </c>
      <c r="CO31" s="91">
        <f t="shared" si="7"/>
        <v>11697</v>
      </c>
      <c r="CP31" s="91">
        <f t="shared" si="8"/>
        <v>-4808</v>
      </c>
      <c r="CQ31" s="91">
        <f t="shared" si="9"/>
        <v>352507</v>
      </c>
      <c r="CR31" s="91">
        <f t="shared" si="10"/>
        <v>238908</v>
      </c>
      <c r="CS31" s="135">
        <f t="shared" si="26"/>
        <v>67.77397328280006</v>
      </c>
      <c r="CT31" s="84" t="s">
        <v>170</v>
      </c>
      <c r="CU31" s="85" t="s">
        <v>173</v>
      </c>
      <c r="CV31" s="91">
        <f t="shared" si="27"/>
        <v>315939</v>
      </c>
      <c r="CW31" s="91">
        <f t="shared" si="28"/>
        <v>8869</v>
      </c>
      <c r="CX31" s="91">
        <f t="shared" si="29"/>
        <v>-5549</v>
      </c>
      <c r="CY31" s="91">
        <f t="shared" si="30"/>
        <v>319259</v>
      </c>
      <c r="CZ31" s="91">
        <f t="shared" si="31"/>
        <v>219148</v>
      </c>
      <c r="DA31" s="135">
        <f t="shared" si="32"/>
        <v>68.64270075393333</v>
      </c>
      <c r="DB31" s="84" t="s">
        <v>170</v>
      </c>
      <c r="DC31" s="85" t="s">
        <v>173</v>
      </c>
      <c r="DD31" s="91">
        <f t="shared" si="33"/>
        <v>29679</v>
      </c>
      <c r="DE31" s="91">
        <f t="shared" si="34"/>
        <v>2828</v>
      </c>
      <c r="DF31" s="91">
        <f t="shared" si="35"/>
        <v>741</v>
      </c>
      <c r="DG31" s="91">
        <f t="shared" si="36"/>
        <v>33248</v>
      </c>
      <c r="DH31" s="91">
        <f t="shared" si="37"/>
        <v>19760</v>
      </c>
      <c r="DI31" s="135">
        <f t="shared" si="38"/>
        <v>59.432146294513956</v>
      </c>
      <c r="DJ31" s="33" t="s">
        <v>113</v>
      </c>
      <c r="DK31" s="26" t="s">
        <v>127</v>
      </c>
      <c r="DL31" s="27" t="s">
        <v>164</v>
      </c>
      <c r="DM31" s="63">
        <v>43936</v>
      </c>
      <c r="DN31" s="3">
        <f t="shared" si="51"/>
        <v>1462</v>
      </c>
      <c r="DO31" s="3">
        <f>'[1]rshkö'!F31</f>
        <v>1014</v>
      </c>
      <c r="DP31" s="3">
        <f>'[1]int.kiad.'!CY31</f>
        <v>46412</v>
      </c>
      <c r="DQ31" s="63">
        <v>35301</v>
      </c>
      <c r="DR31" s="147">
        <f t="shared" si="44"/>
        <v>76.06007067137809</v>
      </c>
      <c r="DS31" s="33" t="s">
        <v>113</v>
      </c>
      <c r="DT31" s="26" t="s">
        <v>127</v>
      </c>
      <c r="DU31" s="27" t="s">
        <v>164</v>
      </c>
      <c r="DV31" s="63">
        <v>15194</v>
      </c>
      <c r="DW31" s="3">
        <f t="shared" si="52"/>
        <v>54</v>
      </c>
      <c r="DX31" s="3">
        <f>'[1]rshkö'!I31</f>
        <v>325</v>
      </c>
      <c r="DY31" s="3">
        <f>'[1]int.kiad.'!DG31</f>
        <v>15573</v>
      </c>
      <c r="DZ31" s="63">
        <v>12028</v>
      </c>
      <c r="EA31" s="147">
        <f t="shared" si="45"/>
        <v>77.23624221408849</v>
      </c>
      <c r="EB31" s="33" t="s">
        <v>113</v>
      </c>
      <c r="EC31" s="26" t="s">
        <v>127</v>
      </c>
      <c r="ED31" s="27" t="s">
        <v>164</v>
      </c>
      <c r="EE31" s="63">
        <v>14424</v>
      </c>
      <c r="EF31" s="3">
        <f t="shared" si="53"/>
        <v>-26</v>
      </c>
      <c r="EG31" s="3">
        <f>'[1]rshkö'!L31</f>
        <v>1388</v>
      </c>
      <c r="EH31" s="3">
        <f>'[1]int.kiad.'!DO31</f>
        <v>15786</v>
      </c>
      <c r="EI31" s="63">
        <v>11140</v>
      </c>
      <c r="EJ31" s="147">
        <f t="shared" si="46"/>
        <v>70.56885848219942</v>
      </c>
      <c r="EK31" s="33" t="s">
        <v>113</v>
      </c>
      <c r="EL31" s="26" t="s">
        <v>127</v>
      </c>
      <c r="EM31" s="27" t="s">
        <v>164</v>
      </c>
      <c r="EN31" s="63">
        <v>0</v>
      </c>
      <c r="EO31" s="3">
        <f t="shared" si="54"/>
        <v>0</v>
      </c>
      <c r="EP31" s="3">
        <f>'[1]rshkö'!P31</f>
        <v>0</v>
      </c>
      <c r="EQ31" s="3">
        <f>'[1]int.kiad.'!DW31</f>
        <v>0</v>
      </c>
      <c r="ER31" s="63">
        <v>0</v>
      </c>
      <c r="ES31" s="150">
        <v>0</v>
      </c>
      <c r="ET31" s="33" t="s">
        <v>113</v>
      </c>
      <c r="EU31" s="26" t="s">
        <v>127</v>
      </c>
      <c r="EV31" s="27" t="s">
        <v>164</v>
      </c>
      <c r="EW31" s="63">
        <v>0</v>
      </c>
      <c r="EX31" s="3">
        <f t="shared" si="55"/>
        <v>0</v>
      </c>
      <c r="EY31" s="3">
        <f>'[1]rshkö'!S31</f>
        <v>0</v>
      </c>
      <c r="EZ31" s="3">
        <f>'[1]int.kiad.'!EE31</f>
        <v>0</v>
      </c>
      <c r="FA31" s="63">
        <v>0</v>
      </c>
      <c r="FB31" s="150">
        <v>0</v>
      </c>
      <c r="FC31" s="33" t="s">
        <v>113</v>
      </c>
      <c r="FD31" s="26" t="s">
        <v>127</v>
      </c>
      <c r="FE31" s="27" t="s">
        <v>164</v>
      </c>
      <c r="FF31" s="63">
        <v>0</v>
      </c>
      <c r="FG31" s="3">
        <f t="shared" si="56"/>
        <v>0</v>
      </c>
      <c r="FH31" s="3">
        <f>'[1]rshkö'!V31</f>
        <v>0</v>
      </c>
      <c r="FI31" s="3">
        <f>'[1]int.kiad.'!EM31</f>
        <v>0</v>
      </c>
      <c r="FJ31" s="63">
        <v>0</v>
      </c>
      <c r="FK31" s="150">
        <v>0</v>
      </c>
      <c r="FL31" s="33" t="s">
        <v>113</v>
      </c>
      <c r="FM31" s="26" t="s">
        <v>127</v>
      </c>
      <c r="FN31" s="27" t="s">
        <v>164</v>
      </c>
      <c r="FO31" s="63">
        <v>0</v>
      </c>
      <c r="FP31" s="3">
        <f t="shared" si="57"/>
        <v>468</v>
      </c>
      <c r="FQ31" s="3">
        <f>'[1]rshkö'!Y31</f>
        <v>0</v>
      </c>
      <c r="FR31" s="3">
        <f>'[1]int.kiad.'!EU31</f>
        <v>468</v>
      </c>
      <c r="FS31" s="63">
        <v>588</v>
      </c>
      <c r="FT31" s="147">
        <f t="shared" si="47"/>
        <v>125.64102564102564</v>
      </c>
      <c r="FU31" s="33" t="s">
        <v>113</v>
      </c>
      <c r="FV31" s="26" t="s">
        <v>127</v>
      </c>
      <c r="FW31" s="27" t="s">
        <v>164</v>
      </c>
      <c r="FX31" s="28">
        <f t="shared" si="48"/>
        <v>73554</v>
      </c>
      <c r="FY31" s="28">
        <f t="shared" si="49"/>
        <v>1958</v>
      </c>
      <c r="FZ31" s="28">
        <f t="shared" si="49"/>
        <v>2727</v>
      </c>
      <c r="GA31" s="28">
        <f t="shared" si="49"/>
        <v>78239</v>
      </c>
      <c r="GB31" s="28">
        <f t="shared" si="49"/>
        <v>59057</v>
      </c>
      <c r="GC31" s="147">
        <f t="shared" si="50"/>
        <v>75.48281547565792</v>
      </c>
    </row>
    <row r="32" spans="1:185" ht="12.75">
      <c r="A32" s="91" t="s">
        <v>172</v>
      </c>
      <c r="B32" s="85" t="s">
        <v>175</v>
      </c>
      <c r="C32" s="90">
        <v>179412</v>
      </c>
      <c r="D32" s="3">
        <f t="shared" si="12"/>
        <v>4506</v>
      </c>
      <c r="E32" s="3">
        <f>'[1]shkö'!E32</f>
        <v>497</v>
      </c>
      <c r="F32" s="3">
        <f>'[1]int.kiad.'!D32</f>
        <v>184415</v>
      </c>
      <c r="G32" s="85">
        <v>144155</v>
      </c>
      <c r="H32" s="135">
        <f t="shared" si="13"/>
        <v>78.16880405606919</v>
      </c>
      <c r="I32" s="84" t="s">
        <v>172</v>
      </c>
      <c r="J32" s="85" t="s">
        <v>175</v>
      </c>
      <c r="K32" s="90">
        <v>60403</v>
      </c>
      <c r="L32" s="3">
        <f t="shared" si="14"/>
        <v>972</v>
      </c>
      <c r="M32" s="3">
        <f>'[1]shkö'!I32</f>
        <v>159</v>
      </c>
      <c r="N32" s="3">
        <f>'[1]int.kiad.'!K32</f>
        <v>61534</v>
      </c>
      <c r="O32" s="85">
        <v>47551</v>
      </c>
      <c r="P32" s="135">
        <f t="shared" si="15"/>
        <v>77.27597750836935</v>
      </c>
      <c r="Q32" s="84" t="s">
        <v>172</v>
      </c>
      <c r="R32" s="85" t="s">
        <v>175</v>
      </c>
      <c r="S32" s="90">
        <v>108855</v>
      </c>
      <c r="T32" s="3">
        <f t="shared" si="16"/>
        <v>4248</v>
      </c>
      <c r="U32" s="3">
        <f>'[1]shkö'!M32</f>
        <v>-2458</v>
      </c>
      <c r="V32" s="3">
        <f>'[1]int.kiad.'!R32</f>
        <v>110645</v>
      </c>
      <c r="W32" s="85">
        <v>79883</v>
      </c>
      <c r="X32" s="135">
        <f t="shared" si="17"/>
        <v>72.19756880112071</v>
      </c>
      <c r="Y32" s="84" t="s">
        <v>172</v>
      </c>
      <c r="Z32" s="85" t="s">
        <v>175</v>
      </c>
      <c r="AA32" s="90">
        <v>6811</v>
      </c>
      <c r="AB32" s="3">
        <f t="shared" si="18"/>
        <v>0</v>
      </c>
      <c r="AC32" s="3">
        <f>'[1]shkö'!Q32</f>
        <v>-6811</v>
      </c>
      <c r="AD32" s="3">
        <f>'[1]int.kiad.'!Y32</f>
        <v>0</v>
      </c>
      <c r="AE32" s="85">
        <v>0</v>
      </c>
      <c r="AF32" s="136">
        <v>0</v>
      </c>
      <c r="AG32" s="208">
        <v>90</v>
      </c>
      <c r="AH32" s="84" t="s">
        <v>172</v>
      </c>
      <c r="AI32" s="85" t="s">
        <v>175</v>
      </c>
      <c r="AJ32" s="91">
        <f t="shared" si="0"/>
        <v>102044</v>
      </c>
      <c r="AK32" s="91">
        <f t="shared" si="1"/>
        <v>4248</v>
      </c>
      <c r="AL32" s="91">
        <f t="shared" si="2"/>
        <v>4353</v>
      </c>
      <c r="AM32" s="91">
        <f t="shared" si="3"/>
        <v>110645</v>
      </c>
      <c r="AN32" s="220">
        <f t="shared" si="19"/>
        <v>79793</v>
      </c>
      <c r="AO32" s="135">
        <f t="shared" si="20"/>
        <v>72.11622757467576</v>
      </c>
      <c r="AP32" s="84" t="s">
        <v>172</v>
      </c>
      <c r="AQ32" s="85" t="s">
        <v>175</v>
      </c>
      <c r="AR32" s="90">
        <v>0</v>
      </c>
      <c r="AS32" s="3">
        <f t="shared" si="21"/>
        <v>0</v>
      </c>
      <c r="AT32" s="3">
        <f>'[1]shkö'!Z32</f>
        <v>0</v>
      </c>
      <c r="AU32" s="3">
        <f>'[1]int.kiad.'!AM32</f>
        <v>0</v>
      </c>
      <c r="AV32" s="85">
        <v>0</v>
      </c>
      <c r="AW32" s="136">
        <v>0</v>
      </c>
      <c r="AX32" s="84" t="s">
        <v>172</v>
      </c>
      <c r="AY32" s="85" t="s">
        <v>175</v>
      </c>
      <c r="AZ32" s="90">
        <v>0</v>
      </c>
      <c r="BA32" s="3">
        <f t="shared" si="22"/>
        <v>0</v>
      </c>
      <c r="BB32" s="3">
        <f>'[1]shkö'!AD32</f>
        <v>0</v>
      </c>
      <c r="BC32" s="3">
        <f>'[1]int.kiad.'!AT32</f>
        <v>0</v>
      </c>
      <c r="BD32" s="85">
        <v>0</v>
      </c>
      <c r="BE32" s="136">
        <v>0</v>
      </c>
      <c r="BF32" s="84" t="s">
        <v>172</v>
      </c>
      <c r="BG32" s="85" t="s">
        <v>175</v>
      </c>
      <c r="BH32" s="91">
        <f t="shared" si="4"/>
        <v>0</v>
      </c>
      <c r="BI32" s="91">
        <f t="shared" si="43"/>
        <v>0</v>
      </c>
      <c r="BJ32" s="91">
        <f t="shared" si="43"/>
        <v>0</v>
      </c>
      <c r="BK32" s="91">
        <f t="shared" si="43"/>
        <v>0</v>
      </c>
      <c r="BL32" s="91">
        <f t="shared" si="43"/>
        <v>0</v>
      </c>
      <c r="BM32" s="136">
        <v>0</v>
      </c>
      <c r="BN32" s="84" t="s">
        <v>172</v>
      </c>
      <c r="BO32" s="85" t="s">
        <v>175</v>
      </c>
      <c r="BP32" s="90">
        <v>400</v>
      </c>
      <c r="BQ32" s="3">
        <f t="shared" si="23"/>
        <v>12</v>
      </c>
      <c r="BR32" s="3">
        <f>'[1]shkö'!AL32</f>
        <v>0</v>
      </c>
      <c r="BS32" s="3">
        <f>'[1]int.kiad.'!BH32</f>
        <v>412</v>
      </c>
      <c r="BT32" s="85">
        <v>408</v>
      </c>
      <c r="BU32" s="135">
        <f t="shared" si="42"/>
        <v>99.02912621359224</v>
      </c>
      <c r="BV32" s="84" t="s">
        <v>172</v>
      </c>
      <c r="BW32" s="85" t="s">
        <v>175</v>
      </c>
      <c r="BX32" s="90">
        <v>1225</v>
      </c>
      <c r="BY32" s="3">
        <f t="shared" si="24"/>
        <v>0</v>
      </c>
      <c r="BZ32" s="3">
        <f>'[1]shkö'!AP32</f>
        <v>-1225</v>
      </c>
      <c r="CA32" s="3">
        <f>'[1]int.kiad.'!BO32</f>
        <v>0</v>
      </c>
      <c r="CB32" s="85">
        <v>0</v>
      </c>
      <c r="CC32" s="136">
        <v>0</v>
      </c>
      <c r="CD32" s="84" t="s">
        <v>172</v>
      </c>
      <c r="CE32" s="85" t="s">
        <v>175</v>
      </c>
      <c r="CF32" s="90">
        <v>11753</v>
      </c>
      <c r="CG32" s="3">
        <f t="shared" si="25"/>
        <v>1154</v>
      </c>
      <c r="CH32" s="3">
        <f>'[1]shkö'!AU32</f>
        <v>1779</v>
      </c>
      <c r="CI32" s="3">
        <f>'[1]int.kiad.'!BV32</f>
        <v>14686</v>
      </c>
      <c r="CJ32" s="85">
        <v>8941</v>
      </c>
      <c r="CK32" s="135">
        <f t="shared" si="41"/>
        <v>60.8811112624268</v>
      </c>
      <c r="CL32" s="84" t="s">
        <v>172</v>
      </c>
      <c r="CM32" s="85" t="s">
        <v>175</v>
      </c>
      <c r="CN32" s="91">
        <f t="shared" si="6"/>
        <v>362048</v>
      </c>
      <c r="CO32" s="91">
        <f t="shared" si="7"/>
        <v>10892</v>
      </c>
      <c r="CP32" s="91">
        <f t="shared" si="8"/>
        <v>-1248</v>
      </c>
      <c r="CQ32" s="91">
        <f t="shared" si="9"/>
        <v>371692</v>
      </c>
      <c r="CR32" s="91">
        <f t="shared" si="10"/>
        <v>280938</v>
      </c>
      <c r="CS32" s="135">
        <f t="shared" si="26"/>
        <v>75.58354766849973</v>
      </c>
      <c r="CT32" s="84" t="s">
        <v>172</v>
      </c>
      <c r="CU32" s="85" t="s">
        <v>175</v>
      </c>
      <c r="CV32" s="91">
        <f t="shared" si="27"/>
        <v>349070</v>
      </c>
      <c r="CW32" s="91">
        <f t="shared" si="28"/>
        <v>9738</v>
      </c>
      <c r="CX32" s="91">
        <f t="shared" si="29"/>
        <v>-1802</v>
      </c>
      <c r="CY32" s="91">
        <f t="shared" si="30"/>
        <v>357006</v>
      </c>
      <c r="CZ32" s="91">
        <f t="shared" si="31"/>
        <v>271997</v>
      </c>
      <c r="DA32" s="135">
        <f t="shared" si="32"/>
        <v>76.18835537778077</v>
      </c>
      <c r="DB32" s="84" t="s">
        <v>172</v>
      </c>
      <c r="DC32" s="85" t="s">
        <v>175</v>
      </c>
      <c r="DD32" s="91">
        <f t="shared" si="33"/>
        <v>12978</v>
      </c>
      <c r="DE32" s="91">
        <f t="shared" si="34"/>
        <v>1154</v>
      </c>
      <c r="DF32" s="91">
        <f t="shared" si="35"/>
        <v>554</v>
      </c>
      <c r="DG32" s="91">
        <f t="shared" si="36"/>
        <v>14686</v>
      </c>
      <c r="DH32" s="91">
        <f t="shared" si="37"/>
        <v>8941</v>
      </c>
      <c r="DI32" s="135">
        <f t="shared" si="38"/>
        <v>60.8811112624268</v>
      </c>
      <c r="DJ32" s="33" t="s">
        <v>113</v>
      </c>
      <c r="DK32" s="26" t="s">
        <v>129</v>
      </c>
      <c r="DL32" s="27" t="s">
        <v>161</v>
      </c>
      <c r="DM32" s="63">
        <v>51833</v>
      </c>
      <c r="DN32" s="3">
        <f t="shared" si="51"/>
        <v>3593</v>
      </c>
      <c r="DO32" s="3">
        <f>'[1]rshkö'!F32</f>
        <v>0</v>
      </c>
      <c r="DP32" s="3">
        <f>'[1]int.kiad.'!CY32</f>
        <v>55426</v>
      </c>
      <c r="DQ32" s="63">
        <v>42953</v>
      </c>
      <c r="DR32" s="147">
        <f t="shared" si="44"/>
        <v>77.49612095406488</v>
      </c>
      <c r="DS32" s="33" t="s">
        <v>113</v>
      </c>
      <c r="DT32" s="26" t="s">
        <v>129</v>
      </c>
      <c r="DU32" s="27" t="s">
        <v>161</v>
      </c>
      <c r="DV32" s="63">
        <v>17881</v>
      </c>
      <c r="DW32" s="3">
        <f t="shared" si="52"/>
        <v>704</v>
      </c>
      <c r="DX32" s="3">
        <f>'[1]rshkö'!I32</f>
        <v>0</v>
      </c>
      <c r="DY32" s="3">
        <f>'[1]int.kiad.'!DG32</f>
        <v>18585</v>
      </c>
      <c r="DZ32" s="63">
        <v>14483</v>
      </c>
      <c r="EA32" s="147">
        <f t="shared" si="45"/>
        <v>77.92843691148776</v>
      </c>
      <c r="EB32" s="33" t="s">
        <v>113</v>
      </c>
      <c r="EC32" s="26" t="s">
        <v>129</v>
      </c>
      <c r="ED32" s="27" t="s">
        <v>161</v>
      </c>
      <c r="EE32" s="63">
        <v>17666</v>
      </c>
      <c r="EF32" s="3">
        <f t="shared" si="53"/>
        <v>753</v>
      </c>
      <c r="EG32" s="3">
        <f>'[1]rshkö'!L32</f>
        <v>335</v>
      </c>
      <c r="EH32" s="3">
        <f>'[1]int.kiad.'!DO32</f>
        <v>18754</v>
      </c>
      <c r="EI32" s="63">
        <v>14110</v>
      </c>
      <c r="EJ32" s="147">
        <f t="shared" si="46"/>
        <v>75.23728271302123</v>
      </c>
      <c r="EK32" s="33" t="s">
        <v>113</v>
      </c>
      <c r="EL32" s="26" t="s">
        <v>129</v>
      </c>
      <c r="EM32" s="27" t="s">
        <v>161</v>
      </c>
      <c r="EN32" s="63">
        <v>0</v>
      </c>
      <c r="EO32" s="3">
        <f t="shared" si="54"/>
        <v>0</v>
      </c>
      <c r="EP32" s="3">
        <f>'[1]rshkö'!P32</f>
        <v>0</v>
      </c>
      <c r="EQ32" s="3">
        <f>'[1]int.kiad.'!DW32</f>
        <v>0</v>
      </c>
      <c r="ER32" s="63">
        <v>0</v>
      </c>
      <c r="ES32" s="150">
        <v>0</v>
      </c>
      <c r="ET32" s="33" t="s">
        <v>113</v>
      </c>
      <c r="EU32" s="26" t="s">
        <v>129</v>
      </c>
      <c r="EV32" s="27" t="s">
        <v>161</v>
      </c>
      <c r="EW32" s="63">
        <v>0</v>
      </c>
      <c r="EX32" s="3">
        <f t="shared" si="55"/>
        <v>0</v>
      </c>
      <c r="EY32" s="3">
        <f>'[1]rshkö'!S32</f>
        <v>0</v>
      </c>
      <c r="EZ32" s="3">
        <f>'[1]int.kiad.'!EE32</f>
        <v>0</v>
      </c>
      <c r="FA32" s="63">
        <v>0</v>
      </c>
      <c r="FB32" s="150">
        <v>0</v>
      </c>
      <c r="FC32" s="33" t="s">
        <v>113</v>
      </c>
      <c r="FD32" s="26" t="s">
        <v>129</v>
      </c>
      <c r="FE32" s="27" t="s">
        <v>161</v>
      </c>
      <c r="FF32" s="63">
        <v>0</v>
      </c>
      <c r="FG32" s="3">
        <f t="shared" si="56"/>
        <v>0</v>
      </c>
      <c r="FH32" s="3">
        <f>'[1]rshkö'!V32</f>
        <v>0</v>
      </c>
      <c r="FI32" s="3">
        <f>'[1]int.kiad.'!EM32</f>
        <v>0</v>
      </c>
      <c r="FJ32" s="63">
        <v>0</v>
      </c>
      <c r="FK32" s="150">
        <v>0</v>
      </c>
      <c r="FL32" s="33" t="s">
        <v>113</v>
      </c>
      <c r="FM32" s="26" t="s">
        <v>129</v>
      </c>
      <c r="FN32" s="27" t="s">
        <v>161</v>
      </c>
      <c r="FO32" s="63">
        <v>0</v>
      </c>
      <c r="FP32" s="3">
        <f t="shared" si="57"/>
        <v>509</v>
      </c>
      <c r="FQ32" s="3">
        <f>'[1]rshkö'!Y32</f>
        <v>0</v>
      </c>
      <c r="FR32" s="3">
        <f>'[1]int.kiad.'!EU32</f>
        <v>509</v>
      </c>
      <c r="FS32" s="63">
        <v>474</v>
      </c>
      <c r="FT32" s="147">
        <f t="shared" si="47"/>
        <v>93.1237721021611</v>
      </c>
      <c r="FU32" s="33" t="s">
        <v>113</v>
      </c>
      <c r="FV32" s="26" t="s">
        <v>129</v>
      </c>
      <c r="FW32" s="27" t="s">
        <v>161</v>
      </c>
      <c r="FX32" s="28">
        <f t="shared" si="48"/>
        <v>87380</v>
      </c>
      <c r="FY32" s="28">
        <f t="shared" si="49"/>
        <v>5559</v>
      </c>
      <c r="FZ32" s="28">
        <f t="shared" si="49"/>
        <v>335</v>
      </c>
      <c r="GA32" s="28">
        <f t="shared" si="49"/>
        <v>93274</v>
      </c>
      <c r="GB32" s="28">
        <f t="shared" si="49"/>
        <v>72020</v>
      </c>
      <c r="GC32" s="147">
        <f t="shared" si="50"/>
        <v>77.21337135750585</v>
      </c>
    </row>
    <row r="33" spans="1:185" ht="12.75">
      <c r="A33" s="91" t="s">
        <v>174</v>
      </c>
      <c r="B33" s="85" t="s">
        <v>177</v>
      </c>
      <c r="C33" s="90">
        <v>66587</v>
      </c>
      <c r="D33" s="3">
        <f t="shared" si="12"/>
        <v>3680</v>
      </c>
      <c r="E33" s="3">
        <f>'[1]shkö'!E33</f>
        <v>2480</v>
      </c>
      <c r="F33" s="3">
        <f>'[1]int.kiad.'!D33</f>
        <v>72747</v>
      </c>
      <c r="G33" s="85">
        <v>54226</v>
      </c>
      <c r="H33" s="135">
        <f t="shared" si="13"/>
        <v>74.54053088099853</v>
      </c>
      <c r="I33" s="84" t="s">
        <v>174</v>
      </c>
      <c r="J33" s="85" t="s">
        <v>177</v>
      </c>
      <c r="K33" s="90">
        <v>22143</v>
      </c>
      <c r="L33" s="3">
        <f t="shared" si="14"/>
        <v>986</v>
      </c>
      <c r="M33" s="3">
        <f>'[1]shkö'!I33</f>
        <v>755</v>
      </c>
      <c r="N33" s="3">
        <f>'[1]int.kiad.'!K33</f>
        <v>23884</v>
      </c>
      <c r="O33" s="85">
        <v>17636</v>
      </c>
      <c r="P33" s="135">
        <f t="shared" si="15"/>
        <v>73.84022776754313</v>
      </c>
      <c r="Q33" s="84" t="s">
        <v>174</v>
      </c>
      <c r="R33" s="85" t="s">
        <v>177</v>
      </c>
      <c r="S33" s="90">
        <v>16990</v>
      </c>
      <c r="T33" s="3">
        <f t="shared" si="16"/>
        <v>2165</v>
      </c>
      <c r="U33" s="3">
        <f>'[1]shkö'!M33</f>
        <v>-3127</v>
      </c>
      <c r="V33" s="3">
        <f>'[1]int.kiad.'!R33</f>
        <v>16028</v>
      </c>
      <c r="W33" s="85">
        <v>9047</v>
      </c>
      <c r="X33" s="135">
        <f t="shared" si="17"/>
        <v>56.44497130022461</v>
      </c>
      <c r="Y33" s="84" t="s">
        <v>174</v>
      </c>
      <c r="Z33" s="85" t="s">
        <v>177</v>
      </c>
      <c r="AA33" s="90">
        <v>6513</v>
      </c>
      <c r="AB33" s="3">
        <f t="shared" si="18"/>
        <v>0</v>
      </c>
      <c r="AC33" s="3">
        <f>'[1]shkö'!Q33</f>
        <v>-6513</v>
      </c>
      <c r="AD33" s="3">
        <f>'[1]int.kiad.'!Y33</f>
        <v>0</v>
      </c>
      <c r="AE33" s="85">
        <v>0</v>
      </c>
      <c r="AF33" s="136">
        <v>0</v>
      </c>
      <c r="AG33" s="208">
        <v>0</v>
      </c>
      <c r="AH33" s="84" t="s">
        <v>174</v>
      </c>
      <c r="AI33" s="85" t="s">
        <v>177</v>
      </c>
      <c r="AJ33" s="91">
        <f t="shared" si="0"/>
        <v>10477</v>
      </c>
      <c r="AK33" s="91">
        <f t="shared" si="1"/>
        <v>2165</v>
      </c>
      <c r="AL33" s="91">
        <f t="shared" si="2"/>
        <v>3386</v>
      </c>
      <c r="AM33" s="91">
        <f t="shared" si="3"/>
        <v>16028</v>
      </c>
      <c r="AN33" s="220">
        <f t="shared" si="19"/>
        <v>9047</v>
      </c>
      <c r="AO33" s="135">
        <f t="shared" si="20"/>
        <v>56.44497130022461</v>
      </c>
      <c r="AP33" s="84" t="s">
        <v>174</v>
      </c>
      <c r="AQ33" s="85" t="s">
        <v>177</v>
      </c>
      <c r="AR33" s="90">
        <v>30</v>
      </c>
      <c r="AS33" s="3">
        <f t="shared" si="21"/>
        <v>0</v>
      </c>
      <c r="AT33" s="3">
        <f>'[1]shkö'!Z33</f>
        <v>6</v>
      </c>
      <c r="AU33" s="3">
        <f>'[1]int.kiad.'!AM33</f>
        <v>36</v>
      </c>
      <c r="AV33" s="85">
        <v>36</v>
      </c>
      <c r="AW33" s="135">
        <f t="shared" si="39"/>
        <v>100</v>
      </c>
      <c r="AX33" s="84" t="s">
        <v>174</v>
      </c>
      <c r="AY33" s="85" t="s">
        <v>177</v>
      </c>
      <c r="AZ33" s="90">
        <v>0</v>
      </c>
      <c r="BA33" s="3">
        <f t="shared" si="22"/>
        <v>0</v>
      </c>
      <c r="BB33" s="3">
        <f>'[1]shkö'!AD33</f>
        <v>0</v>
      </c>
      <c r="BC33" s="3">
        <f>'[1]int.kiad.'!AT33</f>
        <v>0</v>
      </c>
      <c r="BD33" s="85">
        <v>0</v>
      </c>
      <c r="BE33" s="136">
        <v>0</v>
      </c>
      <c r="BF33" s="84" t="s">
        <v>174</v>
      </c>
      <c r="BG33" s="85" t="s">
        <v>177</v>
      </c>
      <c r="BH33" s="91">
        <f t="shared" si="4"/>
        <v>30</v>
      </c>
      <c r="BI33" s="91">
        <f t="shared" si="43"/>
        <v>0</v>
      </c>
      <c r="BJ33" s="91">
        <f t="shared" si="43"/>
        <v>6</v>
      </c>
      <c r="BK33" s="91">
        <f t="shared" si="43"/>
        <v>36</v>
      </c>
      <c r="BL33" s="91">
        <f t="shared" si="43"/>
        <v>36</v>
      </c>
      <c r="BM33" s="135">
        <f t="shared" si="40"/>
        <v>100</v>
      </c>
      <c r="BN33" s="84" t="s">
        <v>174</v>
      </c>
      <c r="BO33" s="85" t="s">
        <v>177</v>
      </c>
      <c r="BP33" s="90">
        <v>820</v>
      </c>
      <c r="BQ33" s="3">
        <f t="shared" si="23"/>
        <v>0</v>
      </c>
      <c r="BR33" s="3">
        <f>'[1]shkö'!AL33</f>
        <v>130</v>
      </c>
      <c r="BS33" s="3">
        <f>'[1]int.kiad.'!BH33</f>
        <v>950</v>
      </c>
      <c r="BT33" s="85">
        <v>541</v>
      </c>
      <c r="BU33" s="135">
        <f t="shared" si="42"/>
        <v>56.94736842105264</v>
      </c>
      <c r="BV33" s="84" t="s">
        <v>174</v>
      </c>
      <c r="BW33" s="85" t="s">
        <v>177</v>
      </c>
      <c r="BX33" s="90">
        <v>533</v>
      </c>
      <c r="BY33" s="3">
        <f t="shared" si="24"/>
        <v>0</v>
      </c>
      <c r="BZ33" s="3">
        <f>'[1]shkö'!AP33</f>
        <v>0</v>
      </c>
      <c r="CA33" s="3">
        <f>'[1]int.kiad.'!BO33</f>
        <v>533</v>
      </c>
      <c r="CB33" s="85">
        <v>0</v>
      </c>
      <c r="CC33" s="135">
        <f>CB33/CA33*100</f>
        <v>0</v>
      </c>
      <c r="CD33" s="84" t="s">
        <v>174</v>
      </c>
      <c r="CE33" s="85" t="s">
        <v>177</v>
      </c>
      <c r="CF33" s="90">
        <v>1389</v>
      </c>
      <c r="CG33" s="3">
        <f t="shared" si="25"/>
        <v>-66</v>
      </c>
      <c r="CH33" s="3">
        <f>'[1]shkö'!AU33</f>
        <v>0</v>
      </c>
      <c r="CI33" s="3">
        <f>'[1]int.kiad.'!BV33</f>
        <v>1323</v>
      </c>
      <c r="CJ33" s="85">
        <v>443</v>
      </c>
      <c r="CK33" s="135">
        <f t="shared" si="41"/>
        <v>33.48450491307634</v>
      </c>
      <c r="CL33" s="84" t="s">
        <v>174</v>
      </c>
      <c r="CM33" s="85" t="s">
        <v>177</v>
      </c>
      <c r="CN33" s="91">
        <f t="shared" si="6"/>
        <v>108492</v>
      </c>
      <c r="CO33" s="91">
        <f t="shared" si="7"/>
        <v>6765</v>
      </c>
      <c r="CP33" s="91">
        <f t="shared" si="8"/>
        <v>244</v>
      </c>
      <c r="CQ33" s="91">
        <f t="shared" si="9"/>
        <v>115501</v>
      </c>
      <c r="CR33" s="91">
        <f t="shared" si="10"/>
        <v>81929</v>
      </c>
      <c r="CS33" s="135">
        <f t="shared" si="26"/>
        <v>70.93358499060615</v>
      </c>
      <c r="CT33" s="84" t="s">
        <v>174</v>
      </c>
      <c r="CU33" s="85" t="s">
        <v>177</v>
      </c>
      <c r="CV33" s="91">
        <f t="shared" si="27"/>
        <v>106570</v>
      </c>
      <c r="CW33" s="91">
        <f t="shared" si="28"/>
        <v>6831</v>
      </c>
      <c r="CX33" s="91">
        <f t="shared" si="29"/>
        <v>244</v>
      </c>
      <c r="CY33" s="91">
        <f t="shared" si="30"/>
        <v>113645</v>
      </c>
      <c r="CZ33" s="91">
        <f t="shared" si="31"/>
        <v>81486</v>
      </c>
      <c r="DA33" s="135">
        <f t="shared" si="32"/>
        <v>71.70223063047209</v>
      </c>
      <c r="DB33" s="84" t="s">
        <v>174</v>
      </c>
      <c r="DC33" s="85" t="s">
        <v>177</v>
      </c>
      <c r="DD33" s="91">
        <f t="shared" si="33"/>
        <v>1922</v>
      </c>
      <c r="DE33" s="91">
        <f t="shared" si="34"/>
        <v>-66</v>
      </c>
      <c r="DF33" s="91">
        <f t="shared" si="35"/>
        <v>0</v>
      </c>
      <c r="DG33" s="91">
        <f t="shared" si="36"/>
        <v>1856</v>
      </c>
      <c r="DH33" s="91">
        <f t="shared" si="37"/>
        <v>443</v>
      </c>
      <c r="DI33" s="135">
        <f t="shared" si="38"/>
        <v>23.868534482758623</v>
      </c>
      <c r="DJ33" s="33" t="s">
        <v>113</v>
      </c>
      <c r="DK33" s="26" t="s">
        <v>131</v>
      </c>
      <c r="DL33" s="27" t="s">
        <v>100</v>
      </c>
      <c r="DM33" s="63">
        <v>28895</v>
      </c>
      <c r="DN33" s="3">
        <f t="shared" si="51"/>
        <v>1343</v>
      </c>
      <c r="DO33" s="3">
        <f>'[1]rshkö'!F33</f>
        <v>378</v>
      </c>
      <c r="DP33" s="3">
        <f>'[1]int.kiad.'!CY33</f>
        <v>30616</v>
      </c>
      <c r="DQ33" s="63">
        <v>24062</v>
      </c>
      <c r="DR33" s="147">
        <f t="shared" si="44"/>
        <v>78.59289260517377</v>
      </c>
      <c r="DS33" s="33" t="s">
        <v>113</v>
      </c>
      <c r="DT33" s="26" t="s">
        <v>131</v>
      </c>
      <c r="DU33" s="27" t="s">
        <v>100</v>
      </c>
      <c r="DV33" s="63">
        <v>9790</v>
      </c>
      <c r="DW33" s="3">
        <f t="shared" si="52"/>
        <v>344</v>
      </c>
      <c r="DX33" s="3">
        <f>'[1]rshkö'!I33</f>
        <v>121</v>
      </c>
      <c r="DY33" s="3">
        <f>'[1]int.kiad.'!DG33</f>
        <v>10255</v>
      </c>
      <c r="DZ33" s="63">
        <v>8089</v>
      </c>
      <c r="EA33" s="147">
        <f t="shared" si="45"/>
        <v>78.87859580692346</v>
      </c>
      <c r="EB33" s="33" t="s">
        <v>113</v>
      </c>
      <c r="EC33" s="26" t="s">
        <v>131</v>
      </c>
      <c r="ED33" s="27" t="s">
        <v>100</v>
      </c>
      <c r="EE33" s="63">
        <v>6606</v>
      </c>
      <c r="EF33" s="3">
        <f t="shared" si="53"/>
        <v>710</v>
      </c>
      <c r="EG33" s="3">
        <f>'[1]rshkö'!L33</f>
        <v>101</v>
      </c>
      <c r="EH33" s="3">
        <f>'[1]int.kiad.'!DO33</f>
        <v>7417</v>
      </c>
      <c r="EI33" s="63">
        <v>5044</v>
      </c>
      <c r="EJ33" s="147">
        <f t="shared" si="46"/>
        <v>68.00593231764864</v>
      </c>
      <c r="EK33" s="33" t="s">
        <v>113</v>
      </c>
      <c r="EL33" s="26" t="s">
        <v>131</v>
      </c>
      <c r="EM33" s="27" t="s">
        <v>100</v>
      </c>
      <c r="EN33" s="63">
        <v>0</v>
      </c>
      <c r="EO33" s="3">
        <f t="shared" si="54"/>
        <v>0</v>
      </c>
      <c r="EP33" s="3">
        <f>'[1]rshkö'!P33</f>
        <v>0</v>
      </c>
      <c r="EQ33" s="3">
        <f>'[1]int.kiad.'!DW33</f>
        <v>0</v>
      </c>
      <c r="ER33" s="63">
        <v>0</v>
      </c>
      <c r="ES33" s="150">
        <v>0</v>
      </c>
      <c r="ET33" s="33" t="s">
        <v>113</v>
      </c>
      <c r="EU33" s="26" t="s">
        <v>131</v>
      </c>
      <c r="EV33" s="27" t="s">
        <v>100</v>
      </c>
      <c r="EW33" s="63">
        <v>0</v>
      </c>
      <c r="EX33" s="3">
        <f t="shared" si="55"/>
        <v>0</v>
      </c>
      <c r="EY33" s="3">
        <f>'[1]rshkö'!S33</f>
        <v>0</v>
      </c>
      <c r="EZ33" s="3">
        <f>'[1]int.kiad.'!EE33</f>
        <v>0</v>
      </c>
      <c r="FA33" s="63">
        <v>0</v>
      </c>
      <c r="FB33" s="150">
        <v>0</v>
      </c>
      <c r="FC33" s="33" t="s">
        <v>113</v>
      </c>
      <c r="FD33" s="26" t="s">
        <v>131</v>
      </c>
      <c r="FE33" s="27" t="s">
        <v>100</v>
      </c>
      <c r="FF33" s="63">
        <v>0</v>
      </c>
      <c r="FG33" s="3">
        <f t="shared" si="56"/>
        <v>0</v>
      </c>
      <c r="FH33" s="3">
        <f>'[1]rshkö'!V33</f>
        <v>0</v>
      </c>
      <c r="FI33" s="3">
        <f>'[1]int.kiad.'!EM33</f>
        <v>0</v>
      </c>
      <c r="FJ33" s="63">
        <v>0</v>
      </c>
      <c r="FK33" s="150">
        <v>0</v>
      </c>
      <c r="FL33" s="33" t="s">
        <v>113</v>
      </c>
      <c r="FM33" s="26" t="s">
        <v>131</v>
      </c>
      <c r="FN33" s="27" t="s">
        <v>100</v>
      </c>
      <c r="FO33" s="63">
        <v>0</v>
      </c>
      <c r="FP33" s="3">
        <f t="shared" si="57"/>
        <v>225</v>
      </c>
      <c r="FQ33" s="3">
        <f>'[1]rshkö'!Y33</f>
        <v>0</v>
      </c>
      <c r="FR33" s="3">
        <f>'[1]int.kiad.'!EU33</f>
        <v>225</v>
      </c>
      <c r="FS33" s="63">
        <v>80</v>
      </c>
      <c r="FT33" s="147">
        <f t="shared" si="47"/>
        <v>35.55555555555556</v>
      </c>
      <c r="FU33" s="33" t="s">
        <v>113</v>
      </c>
      <c r="FV33" s="26" t="s">
        <v>131</v>
      </c>
      <c r="FW33" s="27" t="s">
        <v>100</v>
      </c>
      <c r="FX33" s="28">
        <f t="shared" si="48"/>
        <v>45291</v>
      </c>
      <c r="FY33" s="28">
        <f t="shared" si="49"/>
        <v>2622</v>
      </c>
      <c r="FZ33" s="28">
        <f t="shared" si="49"/>
        <v>600</v>
      </c>
      <c r="GA33" s="28">
        <f t="shared" si="49"/>
        <v>48513</v>
      </c>
      <c r="GB33" s="28">
        <f t="shared" si="49"/>
        <v>37275</v>
      </c>
      <c r="GC33" s="147">
        <f t="shared" si="50"/>
        <v>76.83507513450003</v>
      </c>
    </row>
    <row r="34" spans="1:185" ht="12.75">
      <c r="A34" s="91" t="s">
        <v>176</v>
      </c>
      <c r="B34" s="85" t="s">
        <v>179</v>
      </c>
      <c r="C34" s="90">
        <v>199487</v>
      </c>
      <c r="D34" s="3">
        <f t="shared" si="12"/>
        <v>10585</v>
      </c>
      <c r="E34" s="3">
        <f>'[1]shkö'!E34</f>
        <v>883</v>
      </c>
      <c r="F34" s="3">
        <f>'[1]int.kiad.'!D34</f>
        <v>210955</v>
      </c>
      <c r="G34" s="85">
        <v>164775</v>
      </c>
      <c r="H34" s="135">
        <f t="shared" si="13"/>
        <v>78.10907539522647</v>
      </c>
      <c r="I34" s="84" t="s">
        <v>176</v>
      </c>
      <c r="J34" s="85" t="s">
        <v>179</v>
      </c>
      <c r="K34" s="90">
        <v>66444</v>
      </c>
      <c r="L34" s="3">
        <f t="shared" si="14"/>
        <v>2972</v>
      </c>
      <c r="M34" s="3">
        <f>'[1]shkö'!I34</f>
        <v>282</v>
      </c>
      <c r="N34" s="3">
        <f>'[1]int.kiad.'!K34</f>
        <v>69698</v>
      </c>
      <c r="O34" s="85">
        <v>53397</v>
      </c>
      <c r="P34" s="135">
        <f t="shared" si="15"/>
        <v>76.61195443197796</v>
      </c>
      <c r="Q34" s="84" t="s">
        <v>176</v>
      </c>
      <c r="R34" s="85" t="s">
        <v>179</v>
      </c>
      <c r="S34" s="90">
        <v>51943</v>
      </c>
      <c r="T34" s="3">
        <f t="shared" si="16"/>
        <v>3027</v>
      </c>
      <c r="U34" s="3">
        <f>'[1]shkö'!M34</f>
        <v>-2627</v>
      </c>
      <c r="V34" s="3">
        <f>'[1]int.kiad.'!R34</f>
        <v>52343</v>
      </c>
      <c r="W34" s="85">
        <v>43393</v>
      </c>
      <c r="X34" s="135">
        <f t="shared" si="17"/>
        <v>82.90124754026327</v>
      </c>
      <c r="Y34" s="84" t="s">
        <v>176</v>
      </c>
      <c r="Z34" s="85" t="s">
        <v>179</v>
      </c>
      <c r="AA34" s="90">
        <v>3121</v>
      </c>
      <c r="AB34" s="3">
        <f t="shared" si="18"/>
        <v>0</v>
      </c>
      <c r="AC34" s="3">
        <f>'[1]shkö'!Q34</f>
        <v>-3121</v>
      </c>
      <c r="AD34" s="3">
        <f>'[1]int.kiad.'!Y34</f>
        <v>0</v>
      </c>
      <c r="AE34" s="85">
        <v>0</v>
      </c>
      <c r="AF34" s="136">
        <v>0</v>
      </c>
      <c r="AG34" s="208">
        <v>0</v>
      </c>
      <c r="AH34" s="84" t="s">
        <v>176</v>
      </c>
      <c r="AI34" s="85" t="s">
        <v>179</v>
      </c>
      <c r="AJ34" s="91">
        <f t="shared" si="0"/>
        <v>48822</v>
      </c>
      <c r="AK34" s="91">
        <f t="shared" si="1"/>
        <v>3027</v>
      </c>
      <c r="AL34" s="91">
        <f t="shared" si="2"/>
        <v>494</v>
      </c>
      <c r="AM34" s="91">
        <f t="shared" si="3"/>
        <v>52343</v>
      </c>
      <c r="AN34" s="220">
        <f t="shared" si="19"/>
        <v>43393</v>
      </c>
      <c r="AO34" s="135">
        <f t="shared" si="20"/>
        <v>82.90124754026327</v>
      </c>
      <c r="AP34" s="84" t="s">
        <v>176</v>
      </c>
      <c r="AQ34" s="85" t="s">
        <v>179</v>
      </c>
      <c r="AR34" s="90">
        <v>0</v>
      </c>
      <c r="AS34" s="3">
        <f t="shared" si="21"/>
        <v>0</v>
      </c>
      <c r="AT34" s="3">
        <f>'[1]shkö'!Z34</f>
        <v>0</v>
      </c>
      <c r="AU34" s="3">
        <f>'[1]int.kiad.'!AM34</f>
        <v>0</v>
      </c>
      <c r="AV34" s="85">
        <v>0</v>
      </c>
      <c r="AW34" s="136">
        <v>0</v>
      </c>
      <c r="AX34" s="84" t="s">
        <v>176</v>
      </c>
      <c r="AY34" s="85" t="s">
        <v>179</v>
      </c>
      <c r="AZ34" s="90">
        <v>0</v>
      </c>
      <c r="BA34" s="3">
        <f t="shared" si="22"/>
        <v>0</v>
      </c>
      <c r="BB34" s="3">
        <f>'[1]shkö'!AD34</f>
        <v>0</v>
      </c>
      <c r="BC34" s="3">
        <f>'[1]int.kiad.'!AT34</f>
        <v>0</v>
      </c>
      <c r="BD34" s="85">
        <v>0</v>
      </c>
      <c r="BE34" s="136">
        <v>0</v>
      </c>
      <c r="BF34" s="84" t="s">
        <v>176</v>
      </c>
      <c r="BG34" s="85" t="s">
        <v>179</v>
      </c>
      <c r="BH34" s="91">
        <f t="shared" si="4"/>
        <v>0</v>
      </c>
      <c r="BI34" s="91">
        <f t="shared" si="43"/>
        <v>0</v>
      </c>
      <c r="BJ34" s="91">
        <f t="shared" si="43"/>
        <v>0</v>
      </c>
      <c r="BK34" s="91">
        <f t="shared" si="43"/>
        <v>0</v>
      </c>
      <c r="BL34" s="91">
        <f t="shared" si="43"/>
        <v>0</v>
      </c>
      <c r="BM34" s="136">
        <v>0</v>
      </c>
      <c r="BN34" s="84" t="s">
        <v>176</v>
      </c>
      <c r="BO34" s="85" t="s">
        <v>179</v>
      </c>
      <c r="BP34" s="90">
        <v>1200</v>
      </c>
      <c r="BQ34" s="3">
        <f t="shared" si="23"/>
        <v>24</v>
      </c>
      <c r="BR34" s="3">
        <f>'[1]shkö'!AL34</f>
        <v>0</v>
      </c>
      <c r="BS34" s="3">
        <f>'[1]int.kiad.'!BH34</f>
        <v>1224</v>
      </c>
      <c r="BT34" s="85">
        <v>2064</v>
      </c>
      <c r="BU34" s="135">
        <f t="shared" si="42"/>
        <v>168.62745098039215</v>
      </c>
      <c r="BV34" s="84" t="s">
        <v>176</v>
      </c>
      <c r="BW34" s="85" t="s">
        <v>179</v>
      </c>
      <c r="BX34" s="90">
        <v>0</v>
      </c>
      <c r="BY34" s="3">
        <f t="shared" si="24"/>
        <v>0</v>
      </c>
      <c r="BZ34" s="3">
        <f>'[1]shkö'!AP34</f>
        <v>0</v>
      </c>
      <c r="CA34" s="3">
        <f>'[1]int.kiad.'!BO34</f>
        <v>0</v>
      </c>
      <c r="CB34" s="85">
        <v>0</v>
      </c>
      <c r="CC34" s="136">
        <v>0</v>
      </c>
      <c r="CD34" s="84" t="s">
        <v>176</v>
      </c>
      <c r="CE34" s="85" t="s">
        <v>179</v>
      </c>
      <c r="CF34" s="90">
        <v>661</v>
      </c>
      <c r="CG34" s="3">
        <f t="shared" si="25"/>
        <v>2668</v>
      </c>
      <c r="CH34" s="3">
        <f>'[1]shkö'!AU34</f>
        <v>0</v>
      </c>
      <c r="CI34" s="3">
        <f>'[1]int.kiad.'!BV34</f>
        <v>3329</v>
      </c>
      <c r="CJ34" s="85">
        <v>3269</v>
      </c>
      <c r="CK34" s="135">
        <f t="shared" si="41"/>
        <v>98.19765695404026</v>
      </c>
      <c r="CL34" s="84" t="s">
        <v>176</v>
      </c>
      <c r="CM34" s="85" t="s">
        <v>179</v>
      </c>
      <c r="CN34" s="91">
        <f t="shared" si="6"/>
        <v>319735</v>
      </c>
      <c r="CO34" s="91">
        <f t="shared" si="7"/>
        <v>19276</v>
      </c>
      <c r="CP34" s="91">
        <f t="shared" si="8"/>
        <v>-1462</v>
      </c>
      <c r="CQ34" s="91">
        <f t="shared" si="9"/>
        <v>337549</v>
      </c>
      <c r="CR34" s="91">
        <f t="shared" si="10"/>
        <v>266898</v>
      </c>
      <c r="CS34" s="135">
        <f t="shared" si="26"/>
        <v>79.0694091820743</v>
      </c>
      <c r="CT34" s="84" t="s">
        <v>176</v>
      </c>
      <c r="CU34" s="85" t="s">
        <v>179</v>
      </c>
      <c r="CV34" s="91">
        <f t="shared" si="27"/>
        <v>319074</v>
      </c>
      <c r="CW34" s="91">
        <f t="shared" si="28"/>
        <v>16608</v>
      </c>
      <c r="CX34" s="91">
        <f t="shared" si="29"/>
        <v>-1462</v>
      </c>
      <c r="CY34" s="91">
        <f t="shared" si="30"/>
        <v>334220</v>
      </c>
      <c r="CZ34" s="91">
        <f t="shared" si="31"/>
        <v>263629</v>
      </c>
      <c r="DA34" s="135">
        <f t="shared" si="32"/>
        <v>78.8788821734187</v>
      </c>
      <c r="DB34" s="84" t="s">
        <v>176</v>
      </c>
      <c r="DC34" s="85" t="s">
        <v>179</v>
      </c>
      <c r="DD34" s="91">
        <f t="shared" si="33"/>
        <v>661</v>
      </c>
      <c r="DE34" s="91">
        <f t="shared" si="34"/>
        <v>2668</v>
      </c>
      <c r="DF34" s="91">
        <f t="shared" si="35"/>
        <v>0</v>
      </c>
      <c r="DG34" s="91">
        <f t="shared" si="36"/>
        <v>3329</v>
      </c>
      <c r="DH34" s="91">
        <f t="shared" si="37"/>
        <v>3269</v>
      </c>
      <c r="DI34" s="135">
        <f t="shared" si="38"/>
        <v>98.19765695404026</v>
      </c>
      <c r="DJ34" s="33" t="s">
        <v>113</v>
      </c>
      <c r="DK34" s="26" t="s">
        <v>133</v>
      </c>
      <c r="DL34" s="27" t="s">
        <v>101</v>
      </c>
      <c r="DM34" s="63">
        <v>43714</v>
      </c>
      <c r="DN34" s="3">
        <f t="shared" si="51"/>
        <v>1410</v>
      </c>
      <c r="DO34" s="3">
        <f>'[1]rshkö'!F34</f>
        <v>127</v>
      </c>
      <c r="DP34" s="3">
        <f>'[1]int.kiad.'!CY34</f>
        <v>45251</v>
      </c>
      <c r="DQ34" s="63">
        <v>34309</v>
      </c>
      <c r="DR34" s="147">
        <f t="shared" si="44"/>
        <v>75.81931891007933</v>
      </c>
      <c r="DS34" s="33" t="s">
        <v>113</v>
      </c>
      <c r="DT34" s="26" t="s">
        <v>133</v>
      </c>
      <c r="DU34" s="27" t="s">
        <v>101</v>
      </c>
      <c r="DV34" s="63">
        <v>15020</v>
      </c>
      <c r="DW34" s="3">
        <f t="shared" si="52"/>
        <v>198</v>
      </c>
      <c r="DX34" s="3">
        <f>'[1]rshkö'!I34</f>
        <v>41</v>
      </c>
      <c r="DY34" s="3">
        <f>'[1]int.kiad.'!DG34</f>
        <v>15259</v>
      </c>
      <c r="DZ34" s="63">
        <v>11671</v>
      </c>
      <c r="EA34" s="147">
        <f t="shared" si="45"/>
        <v>76.48600825742184</v>
      </c>
      <c r="EB34" s="33" t="s">
        <v>113</v>
      </c>
      <c r="EC34" s="26" t="s">
        <v>133</v>
      </c>
      <c r="ED34" s="27" t="s">
        <v>101</v>
      </c>
      <c r="EE34" s="63">
        <v>12906</v>
      </c>
      <c r="EF34" s="3">
        <f t="shared" si="53"/>
        <v>617</v>
      </c>
      <c r="EG34" s="3">
        <f>'[1]rshkö'!L34</f>
        <v>771</v>
      </c>
      <c r="EH34" s="3">
        <f>'[1]int.kiad.'!DO34</f>
        <v>14294</v>
      </c>
      <c r="EI34" s="63">
        <v>10023</v>
      </c>
      <c r="EJ34" s="147">
        <f t="shared" si="46"/>
        <v>70.12033020847909</v>
      </c>
      <c r="EK34" s="33" t="s">
        <v>113</v>
      </c>
      <c r="EL34" s="26" t="s">
        <v>133</v>
      </c>
      <c r="EM34" s="27" t="s">
        <v>101</v>
      </c>
      <c r="EN34" s="63">
        <v>0</v>
      </c>
      <c r="EO34" s="3">
        <f t="shared" si="54"/>
        <v>0</v>
      </c>
      <c r="EP34" s="3">
        <f>'[1]rshkö'!P34</f>
        <v>0</v>
      </c>
      <c r="EQ34" s="3">
        <f>'[1]int.kiad.'!DW34</f>
        <v>0</v>
      </c>
      <c r="ER34" s="63">
        <v>0</v>
      </c>
      <c r="ES34" s="150">
        <v>0</v>
      </c>
      <c r="ET34" s="33" t="s">
        <v>113</v>
      </c>
      <c r="EU34" s="26" t="s">
        <v>133</v>
      </c>
      <c r="EV34" s="27" t="s">
        <v>101</v>
      </c>
      <c r="EW34" s="63">
        <v>0</v>
      </c>
      <c r="EX34" s="3">
        <f t="shared" si="55"/>
        <v>0</v>
      </c>
      <c r="EY34" s="3">
        <f>'[1]rshkö'!S34</f>
        <v>0</v>
      </c>
      <c r="EZ34" s="3">
        <f>'[1]int.kiad.'!EE34</f>
        <v>0</v>
      </c>
      <c r="FA34" s="63">
        <v>0</v>
      </c>
      <c r="FB34" s="150">
        <v>0</v>
      </c>
      <c r="FC34" s="33" t="s">
        <v>113</v>
      </c>
      <c r="FD34" s="26" t="s">
        <v>133</v>
      </c>
      <c r="FE34" s="27" t="s">
        <v>101</v>
      </c>
      <c r="FF34" s="63">
        <v>0</v>
      </c>
      <c r="FG34" s="3">
        <f t="shared" si="56"/>
        <v>0</v>
      </c>
      <c r="FH34" s="3">
        <f>'[1]rshkö'!V34</f>
        <v>0</v>
      </c>
      <c r="FI34" s="3">
        <f>'[1]int.kiad.'!EM34</f>
        <v>0</v>
      </c>
      <c r="FJ34" s="63">
        <v>0</v>
      </c>
      <c r="FK34" s="150">
        <v>0</v>
      </c>
      <c r="FL34" s="33" t="s">
        <v>113</v>
      </c>
      <c r="FM34" s="26" t="s">
        <v>133</v>
      </c>
      <c r="FN34" s="27" t="s">
        <v>101</v>
      </c>
      <c r="FO34" s="63">
        <v>0</v>
      </c>
      <c r="FP34" s="3">
        <f t="shared" si="57"/>
        <v>437</v>
      </c>
      <c r="FQ34" s="3">
        <f>'[1]rshkö'!Y34</f>
        <v>0</v>
      </c>
      <c r="FR34" s="3">
        <f>'[1]int.kiad.'!EU34</f>
        <v>437</v>
      </c>
      <c r="FS34" s="63">
        <v>19</v>
      </c>
      <c r="FT34" s="147">
        <f t="shared" si="47"/>
        <v>4.3478260869565215</v>
      </c>
      <c r="FU34" s="33" t="s">
        <v>113</v>
      </c>
      <c r="FV34" s="26" t="s">
        <v>133</v>
      </c>
      <c r="FW34" s="27" t="s">
        <v>101</v>
      </c>
      <c r="FX34" s="28">
        <f t="shared" si="48"/>
        <v>71640</v>
      </c>
      <c r="FY34" s="28">
        <f t="shared" si="49"/>
        <v>2662</v>
      </c>
      <c r="FZ34" s="28">
        <f t="shared" si="49"/>
        <v>939</v>
      </c>
      <c r="GA34" s="28">
        <f t="shared" si="49"/>
        <v>75241</v>
      </c>
      <c r="GB34" s="28">
        <f t="shared" si="49"/>
        <v>56022</v>
      </c>
      <c r="GC34" s="147">
        <f t="shared" si="50"/>
        <v>74.45674565728791</v>
      </c>
    </row>
    <row r="35" spans="1:185" ht="12.75">
      <c r="A35" s="91" t="s">
        <v>178</v>
      </c>
      <c r="B35" s="85" t="s">
        <v>181</v>
      </c>
      <c r="C35" s="90">
        <v>162582</v>
      </c>
      <c r="D35" s="3">
        <f t="shared" si="12"/>
        <v>6680</v>
      </c>
      <c r="E35" s="3">
        <f>'[1]shkö'!E35</f>
        <v>1362</v>
      </c>
      <c r="F35" s="3">
        <f>'[1]int.kiad.'!D35</f>
        <v>170624</v>
      </c>
      <c r="G35" s="85">
        <v>133877</v>
      </c>
      <c r="H35" s="135">
        <f t="shared" si="13"/>
        <v>78.46317048012003</v>
      </c>
      <c r="I35" s="84" t="s">
        <v>178</v>
      </c>
      <c r="J35" s="85" t="s">
        <v>181</v>
      </c>
      <c r="K35" s="90">
        <v>54209</v>
      </c>
      <c r="L35" s="3">
        <f t="shared" si="14"/>
        <v>1803</v>
      </c>
      <c r="M35" s="3">
        <f>'[1]shkö'!I35</f>
        <v>308</v>
      </c>
      <c r="N35" s="3">
        <f>'[1]int.kiad.'!K35</f>
        <v>56320</v>
      </c>
      <c r="O35" s="85">
        <v>44263</v>
      </c>
      <c r="P35" s="135">
        <f t="shared" si="15"/>
        <v>78.59197443181817</v>
      </c>
      <c r="Q35" s="84" t="s">
        <v>178</v>
      </c>
      <c r="R35" s="85" t="s">
        <v>181</v>
      </c>
      <c r="S35" s="90">
        <v>42993</v>
      </c>
      <c r="T35" s="3">
        <f t="shared" si="16"/>
        <v>5382</v>
      </c>
      <c r="U35" s="3">
        <f>'[1]shkö'!M35</f>
        <v>-1977</v>
      </c>
      <c r="V35" s="3">
        <f>'[1]int.kiad.'!R35</f>
        <v>46398</v>
      </c>
      <c r="W35" s="85">
        <v>27402</v>
      </c>
      <c r="X35" s="135">
        <f t="shared" si="17"/>
        <v>59.05858011121169</v>
      </c>
      <c r="Y35" s="84" t="s">
        <v>178</v>
      </c>
      <c r="Z35" s="85" t="s">
        <v>181</v>
      </c>
      <c r="AA35" s="90">
        <v>5438</v>
      </c>
      <c r="AB35" s="3">
        <f t="shared" si="18"/>
        <v>0</v>
      </c>
      <c r="AC35" s="3">
        <f>'[1]shkö'!Q35</f>
        <v>-5438</v>
      </c>
      <c r="AD35" s="3">
        <f>'[1]int.kiad.'!Y35</f>
        <v>0</v>
      </c>
      <c r="AE35" s="85">
        <v>0</v>
      </c>
      <c r="AF35" s="136">
        <v>0</v>
      </c>
      <c r="AG35" s="208">
        <v>0</v>
      </c>
      <c r="AH35" s="84" t="s">
        <v>178</v>
      </c>
      <c r="AI35" s="85" t="s">
        <v>181</v>
      </c>
      <c r="AJ35" s="91">
        <f t="shared" si="0"/>
        <v>37555</v>
      </c>
      <c r="AK35" s="91">
        <f t="shared" si="1"/>
        <v>5382</v>
      </c>
      <c r="AL35" s="91">
        <f t="shared" si="2"/>
        <v>3461</v>
      </c>
      <c r="AM35" s="91">
        <f t="shared" si="3"/>
        <v>46398</v>
      </c>
      <c r="AN35" s="220">
        <f t="shared" si="19"/>
        <v>27402</v>
      </c>
      <c r="AO35" s="135">
        <f t="shared" si="20"/>
        <v>59.05858011121169</v>
      </c>
      <c r="AP35" s="84" t="s">
        <v>178</v>
      </c>
      <c r="AQ35" s="85" t="s">
        <v>181</v>
      </c>
      <c r="AR35" s="90">
        <v>0</v>
      </c>
      <c r="AS35" s="3">
        <f t="shared" si="21"/>
        <v>0</v>
      </c>
      <c r="AT35" s="3">
        <f>'[1]shkö'!Z35</f>
        <v>0</v>
      </c>
      <c r="AU35" s="3">
        <f>'[1]int.kiad.'!AM35</f>
        <v>0</v>
      </c>
      <c r="AV35" s="85">
        <v>0</v>
      </c>
      <c r="AW35" s="136">
        <v>0</v>
      </c>
      <c r="AX35" s="84" t="s">
        <v>178</v>
      </c>
      <c r="AY35" s="85" t="s">
        <v>181</v>
      </c>
      <c r="AZ35" s="90">
        <v>0</v>
      </c>
      <c r="BA35" s="3">
        <f t="shared" si="22"/>
        <v>0</v>
      </c>
      <c r="BB35" s="3">
        <f>'[1]shkö'!AD35</f>
        <v>0</v>
      </c>
      <c r="BC35" s="3">
        <f>'[1]int.kiad.'!AT35</f>
        <v>0</v>
      </c>
      <c r="BD35" s="85">
        <v>0</v>
      </c>
      <c r="BE35" s="136">
        <v>0</v>
      </c>
      <c r="BF35" s="84" t="s">
        <v>178</v>
      </c>
      <c r="BG35" s="85" t="s">
        <v>181</v>
      </c>
      <c r="BH35" s="91">
        <f t="shared" si="4"/>
        <v>0</v>
      </c>
      <c r="BI35" s="91">
        <f t="shared" si="43"/>
        <v>0</v>
      </c>
      <c r="BJ35" s="91">
        <f t="shared" si="43"/>
        <v>0</v>
      </c>
      <c r="BK35" s="91">
        <f t="shared" si="43"/>
        <v>0</v>
      </c>
      <c r="BL35" s="91">
        <f t="shared" si="43"/>
        <v>0</v>
      </c>
      <c r="BM35" s="136">
        <v>0</v>
      </c>
      <c r="BN35" s="84" t="s">
        <v>178</v>
      </c>
      <c r="BO35" s="85" t="s">
        <v>181</v>
      </c>
      <c r="BP35" s="90">
        <v>671</v>
      </c>
      <c r="BQ35" s="3">
        <f t="shared" si="23"/>
        <v>2107</v>
      </c>
      <c r="BR35" s="3">
        <f>'[1]shkö'!AL35</f>
        <v>0</v>
      </c>
      <c r="BS35" s="3">
        <f>'[1]int.kiad.'!BH35</f>
        <v>2778</v>
      </c>
      <c r="BT35" s="85">
        <v>6734</v>
      </c>
      <c r="BU35" s="135">
        <f t="shared" si="42"/>
        <v>242.4046076313895</v>
      </c>
      <c r="BV35" s="84" t="s">
        <v>178</v>
      </c>
      <c r="BW35" s="85" t="s">
        <v>181</v>
      </c>
      <c r="BX35" s="90">
        <v>0</v>
      </c>
      <c r="BY35" s="3">
        <f t="shared" si="24"/>
        <v>0</v>
      </c>
      <c r="BZ35" s="3">
        <f>'[1]shkö'!AP35</f>
        <v>0</v>
      </c>
      <c r="CA35" s="3">
        <f>'[1]int.kiad.'!BO35</f>
        <v>0</v>
      </c>
      <c r="CB35" s="85">
        <v>0</v>
      </c>
      <c r="CC35" s="136">
        <v>0</v>
      </c>
      <c r="CD35" s="84" t="s">
        <v>178</v>
      </c>
      <c r="CE35" s="85" t="s">
        <v>181</v>
      </c>
      <c r="CF35" s="90">
        <v>0</v>
      </c>
      <c r="CG35" s="3">
        <f t="shared" si="25"/>
        <v>2028</v>
      </c>
      <c r="CH35" s="3">
        <f>'[1]shkö'!AU35</f>
        <v>0</v>
      </c>
      <c r="CI35" s="3">
        <f>'[1]int.kiad.'!BV35</f>
        <v>2028</v>
      </c>
      <c r="CJ35" s="85">
        <v>97</v>
      </c>
      <c r="CK35" s="135">
        <f t="shared" si="41"/>
        <v>4.783037475345168</v>
      </c>
      <c r="CL35" s="84" t="s">
        <v>178</v>
      </c>
      <c r="CM35" s="85" t="s">
        <v>181</v>
      </c>
      <c r="CN35" s="91">
        <f t="shared" si="6"/>
        <v>260455</v>
      </c>
      <c r="CO35" s="91">
        <f t="shared" si="7"/>
        <v>18000</v>
      </c>
      <c r="CP35" s="91">
        <f t="shared" si="8"/>
        <v>-307</v>
      </c>
      <c r="CQ35" s="91">
        <f t="shared" si="9"/>
        <v>278148</v>
      </c>
      <c r="CR35" s="91">
        <f t="shared" si="10"/>
        <v>212373</v>
      </c>
      <c r="CS35" s="135">
        <f t="shared" si="26"/>
        <v>76.35251736485613</v>
      </c>
      <c r="CT35" s="84" t="s">
        <v>178</v>
      </c>
      <c r="CU35" s="85" t="s">
        <v>181</v>
      </c>
      <c r="CV35" s="91">
        <f t="shared" si="27"/>
        <v>260455</v>
      </c>
      <c r="CW35" s="91">
        <f t="shared" si="28"/>
        <v>15972</v>
      </c>
      <c r="CX35" s="91">
        <f t="shared" si="29"/>
        <v>-307</v>
      </c>
      <c r="CY35" s="91">
        <f t="shared" si="30"/>
        <v>276120</v>
      </c>
      <c r="CZ35" s="91">
        <f t="shared" si="31"/>
        <v>212276</v>
      </c>
      <c r="DA35" s="135">
        <f t="shared" si="32"/>
        <v>76.87816891206721</v>
      </c>
      <c r="DB35" s="84" t="s">
        <v>178</v>
      </c>
      <c r="DC35" s="85" t="s">
        <v>181</v>
      </c>
      <c r="DD35" s="91">
        <f t="shared" si="33"/>
        <v>0</v>
      </c>
      <c r="DE35" s="91">
        <f t="shared" si="34"/>
        <v>2028</v>
      </c>
      <c r="DF35" s="91">
        <f t="shared" si="35"/>
        <v>0</v>
      </c>
      <c r="DG35" s="91">
        <f t="shared" si="36"/>
        <v>2028</v>
      </c>
      <c r="DH35" s="91">
        <f t="shared" si="37"/>
        <v>97</v>
      </c>
      <c r="DI35" s="135">
        <f t="shared" si="38"/>
        <v>4.783037475345168</v>
      </c>
      <c r="DJ35" s="33"/>
      <c r="DK35" s="26"/>
      <c r="DL35" s="27"/>
      <c r="DM35" s="28"/>
      <c r="DN35" s="28"/>
      <c r="DO35" s="28"/>
      <c r="DP35" s="28"/>
      <c r="DQ35" s="28"/>
      <c r="DR35" s="28"/>
      <c r="DS35" s="33"/>
      <c r="DT35" s="26"/>
      <c r="DU35" s="27"/>
      <c r="DV35" s="28"/>
      <c r="DW35" s="28"/>
      <c r="DX35" s="28"/>
      <c r="DY35" s="28"/>
      <c r="DZ35" s="28"/>
      <c r="EA35" s="28"/>
      <c r="EB35" s="33"/>
      <c r="EC35" s="26"/>
      <c r="ED35" s="27"/>
      <c r="EE35" s="28"/>
      <c r="EF35" s="28"/>
      <c r="EG35" s="28"/>
      <c r="EH35" s="28"/>
      <c r="EI35" s="28"/>
      <c r="EJ35" s="28"/>
      <c r="EK35" s="33"/>
      <c r="EL35" s="26"/>
      <c r="EM35" s="27"/>
      <c r="EN35" s="28"/>
      <c r="EO35" s="28"/>
      <c r="EP35" s="28"/>
      <c r="EQ35" s="28"/>
      <c r="ER35" s="28"/>
      <c r="ES35" s="28"/>
      <c r="ET35" s="33"/>
      <c r="EU35" s="26"/>
      <c r="EV35" s="27"/>
      <c r="EW35" s="28"/>
      <c r="EX35" s="28"/>
      <c r="EY35" s="28"/>
      <c r="EZ35" s="28"/>
      <c r="FA35" s="28"/>
      <c r="FB35" s="28"/>
      <c r="FC35" s="33"/>
      <c r="FD35" s="26"/>
      <c r="FE35" s="27"/>
      <c r="FF35" s="28"/>
      <c r="FG35" s="28"/>
      <c r="FH35" s="28"/>
      <c r="FI35" s="28"/>
      <c r="FJ35" s="28"/>
      <c r="FK35" s="28"/>
      <c r="FL35" s="33"/>
      <c r="FM35" s="26"/>
      <c r="FN35" s="27"/>
      <c r="FO35" s="28"/>
      <c r="FP35" s="28"/>
      <c r="FQ35" s="28"/>
      <c r="FR35" s="28"/>
      <c r="FS35" s="28"/>
      <c r="FT35" s="28"/>
      <c r="FU35" s="33"/>
      <c r="FV35" s="26"/>
      <c r="FW35" s="27"/>
      <c r="FX35" s="28"/>
      <c r="FY35" s="28"/>
      <c r="FZ35" s="28"/>
      <c r="GA35" s="28"/>
      <c r="GB35" s="28"/>
      <c r="GC35" s="28"/>
    </row>
    <row r="36" spans="1:185" ht="12.75">
      <c r="A36" s="91" t="s">
        <v>180</v>
      </c>
      <c r="B36" s="85" t="s">
        <v>165</v>
      </c>
      <c r="C36" s="90">
        <v>243357</v>
      </c>
      <c r="D36" s="3">
        <f t="shared" si="12"/>
        <v>10089</v>
      </c>
      <c r="E36" s="3">
        <f>'[1]shkö'!E36</f>
        <v>8130</v>
      </c>
      <c r="F36" s="3">
        <f>'[1]int.kiad.'!D36</f>
        <v>261576</v>
      </c>
      <c r="G36" s="85">
        <v>198142</v>
      </c>
      <c r="H36" s="135">
        <f t="shared" si="13"/>
        <v>75.74930421751232</v>
      </c>
      <c r="I36" s="84" t="s">
        <v>180</v>
      </c>
      <c r="J36" s="85" t="s">
        <v>165</v>
      </c>
      <c r="K36" s="90">
        <v>80423</v>
      </c>
      <c r="L36" s="3">
        <f t="shared" si="14"/>
        <v>2986</v>
      </c>
      <c r="M36" s="3">
        <f>'[1]shkö'!I36</f>
        <v>2602</v>
      </c>
      <c r="N36" s="3">
        <f>'[1]int.kiad.'!K36</f>
        <v>86011</v>
      </c>
      <c r="O36" s="85">
        <v>64667</v>
      </c>
      <c r="P36" s="135">
        <f t="shared" si="15"/>
        <v>75.18456941553987</v>
      </c>
      <c r="Q36" s="84" t="s">
        <v>180</v>
      </c>
      <c r="R36" s="199" t="s">
        <v>165</v>
      </c>
      <c r="S36" s="90">
        <v>158383</v>
      </c>
      <c r="T36" s="3">
        <f t="shared" si="16"/>
        <v>5243</v>
      </c>
      <c r="U36" s="3">
        <f>'[1]shkö'!M36</f>
        <v>-3786</v>
      </c>
      <c r="V36" s="3">
        <f>'[1]int.kiad.'!R36</f>
        <v>159840</v>
      </c>
      <c r="W36" s="85">
        <v>113043</v>
      </c>
      <c r="X36" s="135">
        <f t="shared" si="17"/>
        <v>70.7225975975976</v>
      </c>
      <c r="Y36" s="84" t="s">
        <v>180</v>
      </c>
      <c r="Z36" s="199" t="s">
        <v>165</v>
      </c>
      <c r="AA36" s="90">
        <v>13081</v>
      </c>
      <c r="AB36" s="3">
        <f t="shared" si="18"/>
        <v>0</v>
      </c>
      <c r="AC36" s="3">
        <f>'[1]shkö'!Q36</f>
        <v>-13081</v>
      </c>
      <c r="AD36" s="3">
        <f>'[1]int.kiad.'!Y36</f>
        <v>0</v>
      </c>
      <c r="AE36" s="85">
        <v>0</v>
      </c>
      <c r="AF36" s="136">
        <v>0</v>
      </c>
      <c r="AG36" s="208">
        <v>0</v>
      </c>
      <c r="AH36" s="84" t="s">
        <v>180</v>
      </c>
      <c r="AI36" s="85" t="s">
        <v>165</v>
      </c>
      <c r="AJ36" s="91">
        <f t="shared" si="0"/>
        <v>145302</v>
      </c>
      <c r="AK36" s="91">
        <f t="shared" si="1"/>
        <v>5243</v>
      </c>
      <c r="AL36" s="91">
        <f t="shared" si="2"/>
        <v>9295</v>
      </c>
      <c r="AM36" s="91">
        <f t="shared" si="3"/>
        <v>159840</v>
      </c>
      <c r="AN36" s="220">
        <f t="shared" si="19"/>
        <v>113043</v>
      </c>
      <c r="AO36" s="135">
        <f t="shared" si="20"/>
        <v>70.7225975975976</v>
      </c>
      <c r="AP36" s="84" t="s">
        <v>180</v>
      </c>
      <c r="AQ36" s="85" t="s">
        <v>165</v>
      </c>
      <c r="AR36" s="90">
        <v>668</v>
      </c>
      <c r="AS36" s="3">
        <f t="shared" si="21"/>
        <v>552</v>
      </c>
      <c r="AT36" s="3">
        <f>'[1]shkö'!Z36</f>
        <v>-182</v>
      </c>
      <c r="AU36" s="3">
        <f>'[1]int.kiad.'!AM36</f>
        <v>1038</v>
      </c>
      <c r="AV36" s="85">
        <v>1086</v>
      </c>
      <c r="AW36" s="135">
        <f t="shared" si="39"/>
        <v>104.62427745664739</v>
      </c>
      <c r="AX36" s="84" t="s">
        <v>180</v>
      </c>
      <c r="AY36" s="85" t="s">
        <v>165</v>
      </c>
      <c r="AZ36" s="90">
        <v>0</v>
      </c>
      <c r="BA36" s="3">
        <f t="shared" si="22"/>
        <v>0</v>
      </c>
      <c r="BB36" s="3">
        <f>'[1]shkö'!AD36</f>
        <v>0</v>
      </c>
      <c r="BC36" s="3">
        <f>'[1]int.kiad.'!AT36</f>
        <v>0</v>
      </c>
      <c r="BD36" s="85">
        <v>0</v>
      </c>
      <c r="BE36" s="136">
        <v>0</v>
      </c>
      <c r="BF36" s="84" t="s">
        <v>180</v>
      </c>
      <c r="BG36" s="85" t="s">
        <v>165</v>
      </c>
      <c r="BH36" s="91">
        <f t="shared" si="4"/>
        <v>668</v>
      </c>
      <c r="BI36" s="91">
        <f t="shared" si="43"/>
        <v>552</v>
      </c>
      <c r="BJ36" s="91">
        <f t="shared" si="43"/>
        <v>-182</v>
      </c>
      <c r="BK36" s="91">
        <f t="shared" si="43"/>
        <v>1038</v>
      </c>
      <c r="BL36" s="91">
        <f t="shared" si="43"/>
        <v>1086</v>
      </c>
      <c r="BM36" s="135">
        <f t="shared" si="40"/>
        <v>104.62427745664739</v>
      </c>
      <c r="BN36" s="84" t="s">
        <v>180</v>
      </c>
      <c r="BO36" s="85" t="s">
        <v>165</v>
      </c>
      <c r="BP36" s="90">
        <v>700</v>
      </c>
      <c r="BQ36" s="3">
        <f t="shared" si="23"/>
        <v>23</v>
      </c>
      <c r="BR36" s="3">
        <f>'[1]shkö'!AL36</f>
        <v>0</v>
      </c>
      <c r="BS36" s="3">
        <f>'[1]int.kiad.'!BH36</f>
        <v>723</v>
      </c>
      <c r="BT36" s="85">
        <v>1212</v>
      </c>
      <c r="BU36" s="135">
        <f t="shared" si="42"/>
        <v>167.63485477178423</v>
      </c>
      <c r="BV36" s="84" t="s">
        <v>180</v>
      </c>
      <c r="BW36" s="85" t="s">
        <v>165</v>
      </c>
      <c r="BX36" s="90">
        <v>700</v>
      </c>
      <c r="BY36" s="3">
        <f t="shared" si="24"/>
        <v>0</v>
      </c>
      <c r="BZ36" s="3">
        <f>'[1]shkö'!AP36</f>
        <v>0</v>
      </c>
      <c r="CA36" s="3">
        <f>'[1]int.kiad.'!BO36</f>
        <v>700</v>
      </c>
      <c r="CB36" s="85">
        <v>0</v>
      </c>
      <c r="CC36" s="135">
        <f>CB36/CA36*100</f>
        <v>0</v>
      </c>
      <c r="CD36" s="84" t="s">
        <v>180</v>
      </c>
      <c r="CE36" s="85" t="s">
        <v>165</v>
      </c>
      <c r="CF36" s="90">
        <v>22573</v>
      </c>
      <c r="CG36" s="3">
        <f t="shared" si="25"/>
        <v>621</v>
      </c>
      <c r="CH36" s="3">
        <f>'[1]shkö'!AU36</f>
        <v>-2000</v>
      </c>
      <c r="CI36" s="3">
        <f>'[1]int.kiad.'!BV36</f>
        <v>21194</v>
      </c>
      <c r="CJ36" s="85">
        <v>17906</v>
      </c>
      <c r="CK36" s="135">
        <f t="shared" si="41"/>
        <v>84.48617533264131</v>
      </c>
      <c r="CL36" s="84" t="s">
        <v>180</v>
      </c>
      <c r="CM36" s="85" t="s">
        <v>165</v>
      </c>
      <c r="CN36" s="91">
        <f t="shared" si="6"/>
        <v>506804</v>
      </c>
      <c r="CO36" s="91">
        <f t="shared" si="7"/>
        <v>19514</v>
      </c>
      <c r="CP36" s="91">
        <f t="shared" si="8"/>
        <v>4764</v>
      </c>
      <c r="CQ36" s="91">
        <f t="shared" si="9"/>
        <v>531082</v>
      </c>
      <c r="CR36" s="91">
        <f t="shared" si="10"/>
        <v>396056</v>
      </c>
      <c r="CS36" s="135">
        <f t="shared" si="26"/>
        <v>74.57530098930108</v>
      </c>
      <c r="CT36" s="84" t="s">
        <v>180</v>
      </c>
      <c r="CU36" s="85" t="s">
        <v>165</v>
      </c>
      <c r="CV36" s="91">
        <f t="shared" si="27"/>
        <v>483531</v>
      </c>
      <c r="CW36" s="91">
        <f t="shared" si="28"/>
        <v>18893</v>
      </c>
      <c r="CX36" s="91">
        <f t="shared" si="29"/>
        <v>6764</v>
      </c>
      <c r="CY36" s="91">
        <f t="shared" si="30"/>
        <v>509188</v>
      </c>
      <c r="CZ36" s="91">
        <f t="shared" si="31"/>
        <v>378150</v>
      </c>
      <c r="DA36" s="135">
        <f t="shared" si="32"/>
        <v>74.26530083191277</v>
      </c>
      <c r="DB36" s="84" t="s">
        <v>180</v>
      </c>
      <c r="DC36" s="85" t="s">
        <v>165</v>
      </c>
      <c r="DD36" s="91">
        <f t="shared" si="33"/>
        <v>23273</v>
      </c>
      <c r="DE36" s="91">
        <f t="shared" si="34"/>
        <v>621</v>
      </c>
      <c r="DF36" s="91">
        <f t="shared" si="35"/>
        <v>-2000</v>
      </c>
      <c r="DG36" s="91">
        <f t="shared" si="36"/>
        <v>21894</v>
      </c>
      <c r="DH36" s="91">
        <f t="shared" si="37"/>
        <v>17906</v>
      </c>
      <c r="DI36" s="135">
        <f t="shared" si="38"/>
        <v>81.7849639170549</v>
      </c>
      <c r="DJ36" s="33"/>
      <c r="DK36" s="26"/>
      <c r="DL36" s="27"/>
      <c r="DM36" s="28"/>
      <c r="DN36" s="28"/>
      <c r="DO36" s="28"/>
      <c r="DP36" s="28"/>
      <c r="DQ36" s="28"/>
      <c r="DR36" s="28"/>
      <c r="DS36" s="33"/>
      <c r="DT36" s="26"/>
      <c r="DU36" s="27"/>
      <c r="DV36" s="28"/>
      <c r="DW36" s="28"/>
      <c r="DX36" s="28"/>
      <c r="DY36" s="28"/>
      <c r="DZ36" s="28"/>
      <c r="EA36" s="28"/>
      <c r="EB36" s="33"/>
      <c r="EC36" s="26"/>
      <c r="ED36" s="27"/>
      <c r="EE36" s="28"/>
      <c r="EF36" s="28"/>
      <c r="EG36" s="28"/>
      <c r="EH36" s="28"/>
      <c r="EI36" s="28"/>
      <c r="EJ36" s="28"/>
      <c r="EK36" s="33"/>
      <c r="EL36" s="26"/>
      <c r="EM36" s="27"/>
      <c r="EN36" s="28"/>
      <c r="EO36" s="28"/>
      <c r="EP36" s="28"/>
      <c r="EQ36" s="28"/>
      <c r="ER36" s="28"/>
      <c r="ES36" s="28"/>
      <c r="ET36" s="33"/>
      <c r="EU36" s="26"/>
      <c r="EV36" s="27"/>
      <c r="EW36" s="28"/>
      <c r="EX36" s="28"/>
      <c r="EY36" s="28"/>
      <c r="EZ36" s="28"/>
      <c r="FA36" s="28"/>
      <c r="FB36" s="28"/>
      <c r="FC36" s="33"/>
      <c r="FD36" s="26"/>
      <c r="FE36" s="27"/>
      <c r="FF36" s="28"/>
      <c r="FG36" s="28"/>
      <c r="FH36" s="28"/>
      <c r="FI36" s="28"/>
      <c r="FJ36" s="28"/>
      <c r="FK36" s="28"/>
      <c r="FL36" s="33"/>
      <c r="FM36" s="26"/>
      <c r="FN36" s="27"/>
      <c r="FO36" s="28"/>
      <c r="FP36" s="28"/>
      <c r="FQ36" s="28"/>
      <c r="FR36" s="28"/>
      <c r="FS36" s="28"/>
      <c r="FT36" s="28"/>
      <c r="FU36" s="33"/>
      <c r="FV36" s="26"/>
      <c r="FW36" s="27"/>
      <c r="FX36" s="28"/>
      <c r="FY36" s="28"/>
      <c r="FZ36" s="28"/>
      <c r="GA36" s="28"/>
      <c r="GB36" s="28"/>
      <c r="GC36" s="28"/>
    </row>
    <row r="37" spans="1:209" ht="12.75">
      <c r="A37" s="91" t="s">
        <v>182</v>
      </c>
      <c r="B37" s="85" t="s">
        <v>184</v>
      </c>
      <c r="C37" s="90">
        <v>151472</v>
      </c>
      <c r="D37" s="3">
        <f t="shared" si="12"/>
        <v>6059</v>
      </c>
      <c r="E37" s="3">
        <f>'[1]shkö'!E37</f>
        <v>665</v>
      </c>
      <c r="F37" s="3">
        <f>'[1]int.kiad.'!D37</f>
        <v>158196</v>
      </c>
      <c r="G37" s="85">
        <v>119867</v>
      </c>
      <c r="H37" s="135">
        <f t="shared" si="13"/>
        <v>75.77119522617512</v>
      </c>
      <c r="I37" s="84" t="s">
        <v>182</v>
      </c>
      <c r="J37" s="85" t="s">
        <v>184</v>
      </c>
      <c r="K37" s="90">
        <v>49945</v>
      </c>
      <c r="L37" s="3">
        <f t="shared" si="14"/>
        <v>1532</v>
      </c>
      <c r="M37" s="3">
        <f>'[1]shkö'!I37</f>
        <v>212</v>
      </c>
      <c r="N37" s="3">
        <f>'[1]int.kiad.'!K37</f>
        <v>51689</v>
      </c>
      <c r="O37" s="85">
        <v>38908</v>
      </c>
      <c r="P37" s="135">
        <f t="shared" si="15"/>
        <v>75.27326897405638</v>
      </c>
      <c r="Q37" s="84" t="s">
        <v>182</v>
      </c>
      <c r="R37" s="85" t="s">
        <v>184</v>
      </c>
      <c r="S37" s="90">
        <v>40366</v>
      </c>
      <c r="T37" s="3">
        <f t="shared" si="16"/>
        <v>3541</v>
      </c>
      <c r="U37" s="3">
        <f>'[1]shkö'!M37</f>
        <v>-3621</v>
      </c>
      <c r="V37" s="3">
        <f>'[1]int.kiad.'!R37</f>
        <v>40286</v>
      </c>
      <c r="W37" s="85">
        <v>27559</v>
      </c>
      <c r="X37" s="135">
        <f t="shared" si="17"/>
        <v>68.40838008241076</v>
      </c>
      <c r="Y37" s="84" t="s">
        <v>182</v>
      </c>
      <c r="Z37" s="85" t="s">
        <v>184</v>
      </c>
      <c r="AA37" s="90">
        <v>3621</v>
      </c>
      <c r="AB37" s="3">
        <f t="shared" si="18"/>
        <v>0</v>
      </c>
      <c r="AC37" s="3">
        <f>'[1]shkö'!Q37</f>
        <v>-3621</v>
      </c>
      <c r="AD37" s="3">
        <f>'[1]int.kiad.'!Y37</f>
        <v>0</v>
      </c>
      <c r="AE37" s="85">
        <v>0</v>
      </c>
      <c r="AF37" s="136">
        <v>0</v>
      </c>
      <c r="AG37" s="208">
        <v>0</v>
      </c>
      <c r="AH37" s="84" t="s">
        <v>182</v>
      </c>
      <c r="AI37" s="85" t="s">
        <v>184</v>
      </c>
      <c r="AJ37" s="91">
        <f t="shared" si="0"/>
        <v>36745</v>
      </c>
      <c r="AK37" s="91">
        <f t="shared" si="1"/>
        <v>3541</v>
      </c>
      <c r="AL37" s="91">
        <f t="shared" si="2"/>
        <v>0</v>
      </c>
      <c r="AM37" s="91">
        <f t="shared" si="3"/>
        <v>40286</v>
      </c>
      <c r="AN37" s="220">
        <f t="shared" si="19"/>
        <v>27559</v>
      </c>
      <c r="AO37" s="135">
        <f t="shared" si="20"/>
        <v>68.40838008241076</v>
      </c>
      <c r="AP37" s="84" t="s">
        <v>182</v>
      </c>
      <c r="AQ37" s="85" t="s">
        <v>184</v>
      </c>
      <c r="AR37" s="90">
        <v>0</v>
      </c>
      <c r="AS37" s="3">
        <f t="shared" si="21"/>
        <v>0</v>
      </c>
      <c r="AT37" s="3">
        <f>'[1]shkö'!Z37</f>
        <v>0</v>
      </c>
      <c r="AU37" s="3">
        <f>'[1]int.kiad.'!AM37</f>
        <v>0</v>
      </c>
      <c r="AV37" s="85">
        <v>0</v>
      </c>
      <c r="AW37" s="136">
        <v>0</v>
      </c>
      <c r="AX37" s="84" t="s">
        <v>182</v>
      </c>
      <c r="AY37" s="85" t="s">
        <v>184</v>
      </c>
      <c r="AZ37" s="90">
        <v>0</v>
      </c>
      <c r="BA37" s="3">
        <f t="shared" si="22"/>
        <v>0</v>
      </c>
      <c r="BB37" s="3">
        <f>'[1]shkö'!AD37</f>
        <v>0</v>
      </c>
      <c r="BC37" s="3">
        <f>'[1]int.kiad.'!AT37</f>
        <v>0</v>
      </c>
      <c r="BD37" s="85">
        <v>0</v>
      </c>
      <c r="BE37" s="136">
        <v>0</v>
      </c>
      <c r="BF37" s="84" t="s">
        <v>182</v>
      </c>
      <c r="BG37" s="85" t="s">
        <v>184</v>
      </c>
      <c r="BH37" s="91">
        <f t="shared" si="4"/>
        <v>0</v>
      </c>
      <c r="BI37" s="91">
        <f t="shared" si="43"/>
        <v>0</v>
      </c>
      <c r="BJ37" s="91">
        <f t="shared" si="43"/>
        <v>0</v>
      </c>
      <c r="BK37" s="91">
        <f t="shared" si="43"/>
        <v>0</v>
      </c>
      <c r="BL37" s="91">
        <f t="shared" si="43"/>
        <v>0</v>
      </c>
      <c r="BM37" s="136">
        <v>0</v>
      </c>
      <c r="BN37" s="84" t="s">
        <v>182</v>
      </c>
      <c r="BO37" s="85" t="s">
        <v>184</v>
      </c>
      <c r="BP37" s="90">
        <v>625</v>
      </c>
      <c r="BQ37" s="3">
        <f t="shared" si="23"/>
        <v>0</v>
      </c>
      <c r="BR37" s="3">
        <f>'[1]shkö'!AL37</f>
        <v>0</v>
      </c>
      <c r="BS37" s="3">
        <f>'[1]int.kiad.'!BH37</f>
        <v>625</v>
      </c>
      <c r="BT37" s="85">
        <v>2501</v>
      </c>
      <c r="BU37" s="135">
        <f t="shared" si="42"/>
        <v>400.15999999999997</v>
      </c>
      <c r="BV37" s="84" t="s">
        <v>182</v>
      </c>
      <c r="BW37" s="85" t="s">
        <v>184</v>
      </c>
      <c r="BX37" s="90">
        <v>0</v>
      </c>
      <c r="BY37" s="3">
        <f t="shared" si="24"/>
        <v>0</v>
      </c>
      <c r="BZ37" s="3">
        <f>'[1]shkö'!AP37</f>
        <v>0</v>
      </c>
      <c r="CA37" s="3">
        <f>'[1]int.kiad.'!BO37</f>
        <v>0</v>
      </c>
      <c r="CB37" s="85">
        <v>0</v>
      </c>
      <c r="CC37" s="136">
        <v>0</v>
      </c>
      <c r="CD37" s="84" t="s">
        <v>182</v>
      </c>
      <c r="CE37" s="85" t="s">
        <v>184</v>
      </c>
      <c r="CF37" s="90">
        <v>3693</v>
      </c>
      <c r="CG37" s="3">
        <f t="shared" si="25"/>
        <v>1293</v>
      </c>
      <c r="CH37" s="3">
        <f>'[1]shkö'!AU37</f>
        <v>0</v>
      </c>
      <c r="CI37" s="3">
        <f>'[1]int.kiad.'!BV37</f>
        <v>4986</v>
      </c>
      <c r="CJ37" s="85">
        <v>4281</v>
      </c>
      <c r="CK37" s="135">
        <f t="shared" si="41"/>
        <v>85.86040914560769</v>
      </c>
      <c r="CL37" s="84" t="s">
        <v>182</v>
      </c>
      <c r="CM37" s="85" t="s">
        <v>184</v>
      </c>
      <c r="CN37" s="91">
        <f t="shared" si="6"/>
        <v>246101</v>
      </c>
      <c r="CO37" s="91">
        <f t="shared" si="7"/>
        <v>12425</v>
      </c>
      <c r="CP37" s="91">
        <f t="shared" si="8"/>
        <v>-2744</v>
      </c>
      <c r="CQ37" s="91">
        <f t="shared" si="9"/>
        <v>255782</v>
      </c>
      <c r="CR37" s="91">
        <f t="shared" si="10"/>
        <v>193116</v>
      </c>
      <c r="CS37" s="135">
        <f t="shared" si="26"/>
        <v>75.50023066517582</v>
      </c>
      <c r="CT37" s="84" t="s">
        <v>182</v>
      </c>
      <c r="CU37" s="85" t="s">
        <v>184</v>
      </c>
      <c r="CV37" s="91">
        <f t="shared" si="27"/>
        <v>242408</v>
      </c>
      <c r="CW37" s="91">
        <f t="shared" si="28"/>
        <v>11132</v>
      </c>
      <c r="CX37" s="91">
        <f t="shared" si="29"/>
        <v>-2744</v>
      </c>
      <c r="CY37" s="91">
        <f t="shared" si="30"/>
        <v>250796</v>
      </c>
      <c r="CZ37" s="91">
        <f t="shared" si="31"/>
        <v>188835</v>
      </c>
      <c r="DA37" s="135">
        <f t="shared" si="32"/>
        <v>75.2942630663966</v>
      </c>
      <c r="DB37" s="84" t="s">
        <v>182</v>
      </c>
      <c r="DC37" s="85" t="s">
        <v>184</v>
      </c>
      <c r="DD37" s="91">
        <f t="shared" si="33"/>
        <v>3693</v>
      </c>
      <c r="DE37" s="91">
        <f t="shared" si="34"/>
        <v>1293</v>
      </c>
      <c r="DF37" s="91">
        <f t="shared" si="35"/>
        <v>0</v>
      </c>
      <c r="DG37" s="91">
        <f t="shared" si="36"/>
        <v>4986</v>
      </c>
      <c r="DH37" s="91">
        <f t="shared" si="37"/>
        <v>4281</v>
      </c>
      <c r="DI37" s="135">
        <f t="shared" si="38"/>
        <v>85.86040914560769</v>
      </c>
      <c r="DJ37" s="34" t="s">
        <v>113</v>
      </c>
      <c r="DK37" s="29"/>
      <c r="DL37" s="29" t="s">
        <v>102</v>
      </c>
      <c r="DM37" s="30">
        <f>SUM(DM22:DM36)</f>
        <v>512364</v>
      </c>
      <c r="DN37" s="30">
        <f>SUM(DN22:DN36)</f>
        <v>18372</v>
      </c>
      <c r="DO37" s="30">
        <f>SUM(DO22:DO36)</f>
        <v>7229</v>
      </c>
      <c r="DP37" s="30">
        <f>SUM(DP22:DP36)</f>
        <v>537965</v>
      </c>
      <c r="DQ37" s="30">
        <f>SUM(DQ22:DQ36)</f>
        <v>411297</v>
      </c>
      <c r="DR37" s="148">
        <f>DQ37/DP37*100</f>
        <v>76.45423029379235</v>
      </c>
      <c r="DS37" s="34" t="s">
        <v>113</v>
      </c>
      <c r="DT37" s="29"/>
      <c r="DU37" s="29" t="s">
        <v>102</v>
      </c>
      <c r="DV37" s="30">
        <f>SUM(DV22:DV36)</f>
        <v>176399</v>
      </c>
      <c r="DW37" s="30">
        <f>SUM(DW22:DW36)</f>
        <v>2456</v>
      </c>
      <c r="DX37" s="30">
        <f>SUM(DX22:DX36)</f>
        <v>2270</v>
      </c>
      <c r="DY37" s="30">
        <f>SUM(DY22:DY36)</f>
        <v>181125</v>
      </c>
      <c r="DZ37" s="30">
        <f>SUM(DZ22:DZ36)</f>
        <v>139791</v>
      </c>
      <c r="EA37" s="148">
        <f>DZ37/DY37*100</f>
        <v>77.17929606625259</v>
      </c>
      <c r="EB37" s="34" t="s">
        <v>113</v>
      </c>
      <c r="EC37" s="29"/>
      <c r="ED37" s="29" t="s">
        <v>102</v>
      </c>
      <c r="EE37" s="30">
        <f>SUM(EE22:EE36)</f>
        <v>169431</v>
      </c>
      <c r="EF37" s="30">
        <f>SUM(EF22:EF36)</f>
        <v>4436</v>
      </c>
      <c r="EG37" s="30">
        <f>SUM(EG22:EG36)</f>
        <v>12867</v>
      </c>
      <c r="EH37" s="30">
        <f>SUM(EH22:EH36)</f>
        <v>186734</v>
      </c>
      <c r="EI37" s="30">
        <f>SUM(EI22:EI36)</f>
        <v>134347</v>
      </c>
      <c r="EJ37" s="148">
        <f>EI37/EH37*100</f>
        <v>71.94565531718916</v>
      </c>
      <c r="EK37" s="34" t="s">
        <v>113</v>
      </c>
      <c r="EL37" s="29"/>
      <c r="EM37" s="29" t="s">
        <v>102</v>
      </c>
      <c r="EN37" s="30">
        <f>SUM(EN22:EN36)</f>
        <v>0</v>
      </c>
      <c r="EO37" s="30">
        <f>SUM(EO22:EO36)</f>
        <v>0</v>
      </c>
      <c r="EP37" s="30">
        <f>SUM(EP22:EP36)</f>
        <v>0</v>
      </c>
      <c r="EQ37" s="30">
        <f>SUM(EQ22:EQ36)</f>
        <v>0</v>
      </c>
      <c r="ER37" s="30">
        <f>SUM(ER22:ER36)</f>
        <v>0</v>
      </c>
      <c r="ES37" s="160">
        <v>0</v>
      </c>
      <c r="ET37" s="34" t="s">
        <v>113</v>
      </c>
      <c r="EU37" s="29"/>
      <c r="EV37" s="29" t="s">
        <v>102</v>
      </c>
      <c r="EW37" s="30">
        <f>SUM(EW22:EW36)</f>
        <v>0</v>
      </c>
      <c r="EX37" s="30">
        <f>SUM(EX22:EX36)</f>
        <v>0</v>
      </c>
      <c r="EY37" s="30">
        <f>SUM(EY22:EY36)</f>
        <v>0</v>
      </c>
      <c r="EZ37" s="30">
        <f>SUM(EZ22:EZ36)</f>
        <v>0</v>
      </c>
      <c r="FA37" s="30">
        <f>SUM(FA22:FA36)</f>
        <v>0</v>
      </c>
      <c r="FB37" s="160">
        <v>0</v>
      </c>
      <c r="FC37" s="34" t="s">
        <v>113</v>
      </c>
      <c r="FD37" s="29"/>
      <c r="FE37" s="29" t="s">
        <v>102</v>
      </c>
      <c r="FF37" s="30">
        <f>SUM(FF22:FF36)</f>
        <v>0</v>
      </c>
      <c r="FG37" s="30">
        <f>SUM(FG22:FG36)</f>
        <v>0</v>
      </c>
      <c r="FH37" s="30">
        <f>SUM(FH22:FH36)</f>
        <v>0</v>
      </c>
      <c r="FI37" s="30">
        <f>SUM(FI22:FI36)</f>
        <v>0</v>
      </c>
      <c r="FJ37" s="30">
        <f>SUM(FJ22:FJ36)</f>
        <v>0</v>
      </c>
      <c r="FK37" s="160">
        <v>0</v>
      </c>
      <c r="FL37" s="34" t="s">
        <v>113</v>
      </c>
      <c r="FM37" s="29"/>
      <c r="FN37" s="29" t="s">
        <v>102</v>
      </c>
      <c r="FO37" s="30">
        <f>SUM(FO22:FO36)</f>
        <v>0</v>
      </c>
      <c r="FP37" s="30">
        <f>SUM(FP22:FP36)</f>
        <v>5075</v>
      </c>
      <c r="FQ37" s="30">
        <f>SUM(FQ22:FQ36)</f>
        <v>0</v>
      </c>
      <c r="FR37" s="30">
        <f>SUM(FR22:FR36)</f>
        <v>5075</v>
      </c>
      <c r="FS37" s="30">
        <f>SUM(FS22:FS36)</f>
        <v>2220</v>
      </c>
      <c r="FT37" s="148">
        <f>FS37/FR37*100</f>
        <v>43.74384236453202</v>
      </c>
      <c r="FU37" s="34" t="s">
        <v>113</v>
      </c>
      <c r="FV37" s="29"/>
      <c r="FW37" s="29" t="s">
        <v>102</v>
      </c>
      <c r="FX37" s="30">
        <f>SUM(FX22:FX36)</f>
        <v>858194</v>
      </c>
      <c r="FY37" s="30">
        <f>SUM(FY22:FY36)</f>
        <v>30339</v>
      </c>
      <c r="FZ37" s="30">
        <f>SUM(FZ22:FZ36)</f>
        <v>22366</v>
      </c>
      <c r="GA37" s="30">
        <f>SUM(GA22:GA36)</f>
        <v>910899</v>
      </c>
      <c r="GB37" s="30">
        <f>SUM(GB22:GB36)</f>
        <v>687655</v>
      </c>
      <c r="GC37" s="148">
        <f>GB37/GA37*100</f>
        <v>75.49190415183243</v>
      </c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</row>
    <row r="38" spans="1:113" ht="12.75">
      <c r="A38" s="91" t="s">
        <v>183</v>
      </c>
      <c r="B38" s="85" t="s">
        <v>26</v>
      </c>
      <c r="C38" s="90">
        <v>105966</v>
      </c>
      <c r="D38" s="3">
        <f t="shared" si="12"/>
        <v>5108</v>
      </c>
      <c r="E38" s="3">
        <f>'[1]shkö'!E38</f>
        <v>1042</v>
      </c>
      <c r="F38" s="3">
        <f>'[1]int.kiad.'!D38</f>
        <v>112116</v>
      </c>
      <c r="G38" s="85">
        <v>83059</v>
      </c>
      <c r="H38" s="135">
        <f t="shared" si="13"/>
        <v>74.08309251132755</v>
      </c>
      <c r="I38" s="84" t="s">
        <v>183</v>
      </c>
      <c r="J38" s="85" t="s">
        <v>26</v>
      </c>
      <c r="K38" s="90">
        <v>35801</v>
      </c>
      <c r="L38" s="3">
        <f t="shared" si="14"/>
        <v>1621</v>
      </c>
      <c r="M38" s="3">
        <f>'[1]shkö'!I38</f>
        <v>333</v>
      </c>
      <c r="N38" s="3">
        <f>'[1]int.kiad.'!K38</f>
        <v>37755</v>
      </c>
      <c r="O38" s="85">
        <v>28005</v>
      </c>
      <c r="P38" s="135">
        <f t="shared" si="15"/>
        <v>74.1756058800159</v>
      </c>
      <c r="Q38" s="84" t="s">
        <v>183</v>
      </c>
      <c r="R38" s="199" t="s">
        <v>26</v>
      </c>
      <c r="S38" s="90">
        <v>105061</v>
      </c>
      <c r="T38" s="3">
        <f t="shared" si="16"/>
        <v>5264</v>
      </c>
      <c r="U38" s="3">
        <f>'[1]shkö'!M38</f>
        <v>-5529</v>
      </c>
      <c r="V38" s="3">
        <f>'[1]int.kiad.'!R38</f>
        <v>104796</v>
      </c>
      <c r="W38" s="85">
        <v>61256</v>
      </c>
      <c r="X38" s="135">
        <f t="shared" si="17"/>
        <v>58.452612695141035</v>
      </c>
      <c r="Y38" s="84" t="s">
        <v>183</v>
      </c>
      <c r="Z38" s="199" t="s">
        <v>26</v>
      </c>
      <c r="AA38" s="90">
        <v>7471</v>
      </c>
      <c r="AB38" s="3">
        <f t="shared" si="18"/>
        <v>0</v>
      </c>
      <c r="AC38" s="3">
        <f>'[1]shkö'!Q38</f>
        <v>-7471</v>
      </c>
      <c r="AD38" s="3">
        <f>'[1]int.kiad.'!Y38</f>
        <v>0</v>
      </c>
      <c r="AE38" s="85">
        <v>0</v>
      </c>
      <c r="AF38" s="136">
        <v>0</v>
      </c>
      <c r="AG38" s="208">
        <v>0</v>
      </c>
      <c r="AH38" s="84" t="s">
        <v>183</v>
      </c>
      <c r="AI38" s="85" t="s">
        <v>26</v>
      </c>
      <c r="AJ38" s="91">
        <f t="shared" si="0"/>
        <v>97590</v>
      </c>
      <c r="AK38" s="91">
        <f t="shared" si="1"/>
        <v>5264</v>
      </c>
      <c r="AL38" s="91">
        <f t="shared" si="2"/>
        <v>1942</v>
      </c>
      <c r="AM38" s="91">
        <f t="shared" si="3"/>
        <v>104796</v>
      </c>
      <c r="AN38" s="220">
        <f t="shared" si="19"/>
        <v>61256</v>
      </c>
      <c r="AO38" s="135">
        <f t="shared" si="20"/>
        <v>58.452612695141035</v>
      </c>
      <c r="AP38" s="84" t="s">
        <v>183</v>
      </c>
      <c r="AQ38" s="85" t="s">
        <v>26</v>
      </c>
      <c r="AR38" s="90">
        <v>0</v>
      </c>
      <c r="AS38" s="3">
        <f t="shared" si="21"/>
        <v>0</v>
      </c>
      <c r="AT38" s="3">
        <f>'[1]shkö'!Z38</f>
        <v>0</v>
      </c>
      <c r="AU38" s="3">
        <f>'[1]int.kiad.'!AM38</f>
        <v>0</v>
      </c>
      <c r="AV38" s="85">
        <v>144</v>
      </c>
      <c r="AW38" s="136">
        <v>0</v>
      </c>
      <c r="AX38" s="84" t="s">
        <v>183</v>
      </c>
      <c r="AY38" s="85" t="s">
        <v>26</v>
      </c>
      <c r="AZ38" s="90">
        <v>0</v>
      </c>
      <c r="BA38" s="3">
        <f t="shared" si="22"/>
        <v>0</v>
      </c>
      <c r="BB38" s="3">
        <f>'[1]shkö'!AD38</f>
        <v>0</v>
      </c>
      <c r="BC38" s="3">
        <f>'[1]int.kiad.'!AT38</f>
        <v>0</v>
      </c>
      <c r="BD38" s="85">
        <v>0</v>
      </c>
      <c r="BE38" s="136">
        <v>0</v>
      </c>
      <c r="BF38" s="84" t="s">
        <v>183</v>
      </c>
      <c r="BG38" s="85" t="s">
        <v>26</v>
      </c>
      <c r="BH38" s="91">
        <f t="shared" si="4"/>
        <v>0</v>
      </c>
      <c r="BI38" s="91">
        <f aca="true" t="shared" si="58" ref="BI38:BL44">(AS38-BA38)</f>
        <v>0</v>
      </c>
      <c r="BJ38" s="91">
        <f t="shared" si="58"/>
        <v>0</v>
      </c>
      <c r="BK38" s="91">
        <f t="shared" si="58"/>
        <v>0</v>
      </c>
      <c r="BL38" s="91">
        <f t="shared" si="58"/>
        <v>144</v>
      </c>
      <c r="BM38" s="136">
        <v>0</v>
      </c>
      <c r="BN38" s="84" t="s">
        <v>183</v>
      </c>
      <c r="BO38" s="85" t="s">
        <v>26</v>
      </c>
      <c r="BP38" s="90">
        <v>156</v>
      </c>
      <c r="BQ38" s="3">
        <f t="shared" si="23"/>
        <v>64</v>
      </c>
      <c r="BR38" s="3">
        <f>'[1]shkö'!AL38</f>
        <v>0</v>
      </c>
      <c r="BS38" s="3">
        <f>'[1]int.kiad.'!BH38</f>
        <v>220</v>
      </c>
      <c r="BT38" s="85">
        <v>470</v>
      </c>
      <c r="BU38" s="135">
        <f t="shared" si="42"/>
        <v>213.63636363636363</v>
      </c>
      <c r="BV38" s="84" t="s">
        <v>183</v>
      </c>
      <c r="BW38" s="85" t="s">
        <v>26</v>
      </c>
      <c r="BX38" s="90">
        <v>0</v>
      </c>
      <c r="BY38" s="3">
        <f t="shared" si="24"/>
        <v>0</v>
      </c>
      <c r="BZ38" s="3">
        <f>'[1]shkö'!AP38</f>
        <v>0</v>
      </c>
      <c r="CA38" s="3">
        <f>'[1]int.kiad.'!BO38</f>
        <v>0</v>
      </c>
      <c r="CB38" s="85">
        <v>0</v>
      </c>
      <c r="CC38" s="136">
        <v>0</v>
      </c>
      <c r="CD38" s="84" t="s">
        <v>183</v>
      </c>
      <c r="CE38" s="85" t="s">
        <v>26</v>
      </c>
      <c r="CF38" s="90">
        <v>0</v>
      </c>
      <c r="CG38" s="3">
        <f t="shared" si="25"/>
        <v>4014</v>
      </c>
      <c r="CH38" s="3">
        <f>'[1]shkö'!AU38</f>
        <v>0</v>
      </c>
      <c r="CI38" s="3">
        <f>'[1]int.kiad.'!BV38</f>
        <v>4014</v>
      </c>
      <c r="CJ38" s="85">
        <v>2820</v>
      </c>
      <c r="CK38" s="135">
        <f t="shared" si="41"/>
        <v>70.254110612855</v>
      </c>
      <c r="CL38" s="84" t="s">
        <v>183</v>
      </c>
      <c r="CM38" s="85" t="s">
        <v>26</v>
      </c>
      <c r="CN38" s="91">
        <f t="shared" si="6"/>
        <v>246984</v>
      </c>
      <c r="CO38" s="91">
        <f t="shared" si="7"/>
        <v>16071</v>
      </c>
      <c r="CP38" s="91">
        <f t="shared" si="8"/>
        <v>-4154</v>
      </c>
      <c r="CQ38" s="91">
        <f t="shared" si="9"/>
        <v>258901</v>
      </c>
      <c r="CR38" s="91">
        <f t="shared" si="10"/>
        <v>175754</v>
      </c>
      <c r="CS38" s="135">
        <f t="shared" si="26"/>
        <v>67.88463543980131</v>
      </c>
      <c r="CT38" s="84" t="s">
        <v>183</v>
      </c>
      <c r="CU38" s="85" t="s">
        <v>26</v>
      </c>
      <c r="CV38" s="91">
        <f t="shared" si="27"/>
        <v>246984</v>
      </c>
      <c r="CW38" s="91">
        <f t="shared" si="28"/>
        <v>12057</v>
      </c>
      <c r="CX38" s="91">
        <f t="shared" si="29"/>
        <v>-4154</v>
      </c>
      <c r="CY38" s="91">
        <f t="shared" si="30"/>
        <v>254887</v>
      </c>
      <c r="CZ38" s="91">
        <f t="shared" si="31"/>
        <v>172934</v>
      </c>
      <c r="DA38" s="135">
        <f t="shared" si="32"/>
        <v>67.84732057735388</v>
      </c>
      <c r="DB38" s="84" t="s">
        <v>183</v>
      </c>
      <c r="DC38" s="85" t="s">
        <v>26</v>
      </c>
      <c r="DD38" s="91">
        <f t="shared" si="33"/>
        <v>0</v>
      </c>
      <c r="DE38" s="91">
        <f t="shared" si="34"/>
        <v>4014</v>
      </c>
      <c r="DF38" s="91">
        <f t="shared" si="35"/>
        <v>0</v>
      </c>
      <c r="DG38" s="91">
        <f t="shared" si="36"/>
        <v>4014</v>
      </c>
      <c r="DH38" s="91">
        <f t="shared" si="37"/>
        <v>2820</v>
      </c>
      <c r="DI38" s="135">
        <f t="shared" si="38"/>
        <v>70.254110612855</v>
      </c>
    </row>
    <row r="39" spans="1:211" ht="12.75">
      <c r="A39" s="93" t="s">
        <v>185</v>
      </c>
      <c r="B39" s="4" t="s">
        <v>188</v>
      </c>
      <c r="C39" s="92">
        <v>74711</v>
      </c>
      <c r="D39" s="3">
        <f t="shared" si="12"/>
        <v>1245</v>
      </c>
      <c r="E39" s="3">
        <f>'[1]shkö'!E39</f>
        <v>3678</v>
      </c>
      <c r="F39" s="3">
        <f>'[1]int.kiad.'!D39</f>
        <v>79634</v>
      </c>
      <c r="G39" s="4">
        <v>56321</v>
      </c>
      <c r="H39" s="137">
        <f t="shared" si="13"/>
        <v>70.7248160333526</v>
      </c>
      <c r="I39" s="82" t="s">
        <v>185</v>
      </c>
      <c r="J39" s="4" t="s">
        <v>188</v>
      </c>
      <c r="K39" s="92">
        <v>24660</v>
      </c>
      <c r="L39" s="3">
        <f t="shared" si="14"/>
        <v>342</v>
      </c>
      <c r="M39" s="3">
        <f>'[1]shkö'!I39</f>
        <v>1177</v>
      </c>
      <c r="N39" s="3">
        <f>'[1]int.kiad.'!K39</f>
        <v>26179</v>
      </c>
      <c r="O39" s="4">
        <v>18461</v>
      </c>
      <c r="P39" s="137">
        <f t="shared" si="15"/>
        <v>70.51835440620344</v>
      </c>
      <c r="Q39" s="82" t="s">
        <v>185</v>
      </c>
      <c r="R39" s="4" t="s">
        <v>188</v>
      </c>
      <c r="S39" s="92">
        <v>20434</v>
      </c>
      <c r="T39" s="3">
        <f t="shared" si="16"/>
        <v>1286</v>
      </c>
      <c r="U39" s="3">
        <f>'[1]shkö'!M39</f>
        <v>-4774</v>
      </c>
      <c r="V39" s="3">
        <f>'[1]int.kiad.'!R39</f>
        <v>16946</v>
      </c>
      <c r="W39" s="4">
        <v>16227</v>
      </c>
      <c r="X39" s="137">
        <f t="shared" si="17"/>
        <v>95.757110822613</v>
      </c>
      <c r="Y39" s="82" t="s">
        <v>185</v>
      </c>
      <c r="Z39" s="4" t="s">
        <v>188</v>
      </c>
      <c r="AA39" s="92">
        <v>7656</v>
      </c>
      <c r="AB39" s="3">
        <f t="shared" si="18"/>
        <v>0</v>
      </c>
      <c r="AC39" s="3">
        <f>'[1]shkö'!Q39</f>
        <v>-7656</v>
      </c>
      <c r="AD39" s="3">
        <f>'[1]int.kiad.'!Y39</f>
        <v>0</v>
      </c>
      <c r="AE39" s="4">
        <v>0</v>
      </c>
      <c r="AF39" s="138">
        <v>0</v>
      </c>
      <c r="AG39" s="209">
        <v>0</v>
      </c>
      <c r="AH39" s="82" t="s">
        <v>185</v>
      </c>
      <c r="AI39" s="4" t="s">
        <v>188</v>
      </c>
      <c r="AJ39" s="93">
        <f t="shared" si="0"/>
        <v>12778</v>
      </c>
      <c r="AK39" s="93">
        <f t="shared" si="1"/>
        <v>1286</v>
      </c>
      <c r="AL39" s="93">
        <f t="shared" si="2"/>
        <v>2882</v>
      </c>
      <c r="AM39" s="93">
        <f t="shared" si="3"/>
        <v>16946</v>
      </c>
      <c r="AN39" s="221">
        <f t="shared" si="19"/>
        <v>16227</v>
      </c>
      <c r="AO39" s="137">
        <f t="shared" si="20"/>
        <v>95.757110822613</v>
      </c>
      <c r="AP39" s="82" t="s">
        <v>185</v>
      </c>
      <c r="AQ39" s="4" t="s">
        <v>188</v>
      </c>
      <c r="AR39" s="92">
        <v>0</v>
      </c>
      <c r="AS39" s="3">
        <f t="shared" si="21"/>
        <v>0</v>
      </c>
      <c r="AT39" s="3">
        <f>'[1]shkö'!Z39</f>
        <v>0</v>
      </c>
      <c r="AU39" s="3">
        <f>'[1]int.kiad.'!AM39</f>
        <v>0</v>
      </c>
      <c r="AV39" s="4">
        <v>0</v>
      </c>
      <c r="AW39" s="138">
        <v>0</v>
      </c>
      <c r="AX39" s="82" t="s">
        <v>185</v>
      </c>
      <c r="AY39" s="4" t="s">
        <v>188</v>
      </c>
      <c r="AZ39" s="92">
        <v>0</v>
      </c>
      <c r="BA39" s="3">
        <f t="shared" si="22"/>
        <v>0</v>
      </c>
      <c r="BB39" s="3">
        <f>'[1]shkö'!AD39</f>
        <v>0</v>
      </c>
      <c r="BC39" s="3">
        <f>'[1]int.kiad.'!AT39</f>
        <v>0</v>
      </c>
      <c r="BD39" s="4">
        <v>0</v>
      </c>
      <c r="BE39" s="138">
        <v>0</v>
      </c>
      <c r="BF39" s="82" t="s">
        <v>185</v>
      </c>
      <c r="BG39" s="4" t="s">
        <v>188</v>
      </c>
      <c r="BH39" s="93">
        <f t="shared" si="4"/>
        <v>0</v>
      </c>
      <c r="BI39" s="93">
        <f t="shared" si="58"/>
        <v>0</v>
      </c>
      <c r="BJ39" s="93">
        <f t="shared" si="58"/>
        <v>0</v>
      </c>
      <c r="BK39" s="93">
        <f t="shared" si="58"/>
        <v>0</v>
      </c>
      <c r="BL39" s="93">
        <f t="shared" si="58"/>
        <v>0</v>
      </c>
      <c r="BM39" s="138">
        <v>0</v>
      </c>
      <c r="BN39" s="82" t="s">
        <v>185</v>
      </c>
      <c r="BO39" s="4" t="s">
        <v>188</v>
      </c>
      <c r="BP39" s="92">
        <v>0</v>
      </c>
      <c r="BQ39" s="3">
        <f t="shared" si="23"/>
        <v>0</v>
      </c>
      <c r="BR39" s="3">
        <f>'[1]shkö'!AL39</f>
        <v>0</v>
      </c>
      <c r="BS39" s="3">
        <f>'[1]int.kiad.'!BH39</f>
        <v>0</v>
      </c>
      <c r="BT39" s="4">
        <v>0</v>
      </c>
      <c r="BU39" s="138">
        <v>0</v>
      </c>
      <c r="BV39" s="82" t="s">
        <v>185</v>
      </c>
      <c r="BW39" s="4" t="s">
        <v>188</v>
      </c>
      <c r="BX39" s="92">
        <v>0</v>
      </c>
      <c r="BY39" s="3">
        <f t="shared" si="24"/>
        <v>0</v>
      </c>
      <c r="BZ39" s="3">
        <f>'[1]shkö'!AP39</f>
        <v>0</v>
      </c>
      <c r="CA39" s="3">
        <f>'[1]int.kiad.'!BO39</f>
        <v>0</v>
      </c>
      <c r="CB39" s="4">
        <v>0</v>
      </c>
      <c r="CC39" s="138">
        <v>0</v>
      </c>
      <c r="CD39" s="82" t="s">
        <v>185</v>
      </c>
      <c r="CE39" s="4" t="s">
        <v>188</v>
      </c>
      <c r="CF39" s="92">
        <v>250</v>
      </c>
      <c r="CG39" s="3">
        <f t="shared" si="25"/>
        <v>1055</v>
      </c>
      <c r="CH39" s="3">
        <f>'[1]shkö'!AU39</f>
        <v>562</v>
      </c>
      <c r="CI39" s="3">
        <f>'[1]int.kiad.'!BV39</f>
        <v>1867</v>
      </c>
      <c r="CJ39" s="4">
        <v>2028</v>
      </c>
      <c r="CK39" s="137">
        <f t="shared" si="41"/>
        <v>108.62346009641135</v>
      </c>
      <c r="CL39" s="82" t="s">
        <v>185</v>
      </c>
      <c r="CM39" s="4" t="s">
        <v>188</v>
      </c>
      <c r="CN39" s="93">
        <f t="shared" si="6"/>
        <v>120055</v>
      </c>
      <c r="CO39" s="93">
        <f t="shared" si="7"/>
        <v>3928</v>
      </c>
      <c r="CP39" s="93">
        <f t="shared" si="8"/>
        <v>643</v>
      </c>
      <c r="CQ39" s="93">
        <f t="shared" si="9"/>
        <v>124626</v>
      </c>
      <c r="CR39" s="93">
        <f t="shared" si="10"/>
        <v>93037</v>
      </c>
      <c r="CS39" s="137">
        <f t="shared" si="26"/>
        <v>74.65296166129059</v>
      </c>
      <c r="CT39" s="82" t="s">
        <v>185</v>
      </c>
      <c r="CU39" s="4" t="s">
        <v>188</v>
      </c>
      <c r="CV39" s="93">
        <f t="shared" si="27"/>
        <v>119805</v>
      </c>
      <c r="CW39" s="93">
        <f t="shared" si="28"/>
        <v>2873</v>
      </c>
      <c r="CX39" s="93">
        <f t="shared" si="29"/>
        <v>81</v>
      </c>
      <c r="CY39" s="93">
        <f t="shared" si="30"/>
        <v>122759</v>
      </c>
      <c r="CZ39" s="93">
        <f t="shared" si="31"/>
        <v>91009</v>
      </c>
      <c r="DA39" s="137">
        <f t="shared" si="32"/>
        <v>74.13631587093411</v>
      </c>
      <c r="DB39" s="82" t="s">
        <v>185</v>
      </c>
      <c r="DC39" s="4" t="s">
        <v>188</v>
      </c>
      <c r="DD39" s="93">
        <f t="shared" si="33"/>
        <v>250</v>
      </c>
      <c r="DE39" s="93">
        <f t="shared" si="34"/>
        <v>1055</v>
      </c>
      <c r="DF39" s="93">
        <f t="shared" si="35"/>
        <v>562</v>
      </c>
      <c r="DG39" s="93">
        <f t="shared" si="36"/>
        <v>1867</v>
      </c>
      <c r="DH39" s="93">
        <f t="shared" si="37"/>
        <v>2028</v>
      </c>
      <c r="DI39" s="137">
        <f t="shared" si="38"/>
        <v>108.62346009641135</v>
      </c>
      <c r="DJ39" s="36" t="s">
        <v>113</v>
      </c>
      <c r="DK39" s="35" t="s">
        <v>135</v>
      </c>
      <c r="DL39" s="25" t="s">
        <v>103</v>
      </c>
      <c r="DM39" s="65">
        <v>28446</v>
      </c>
      <c r="DN39" s="365">
        <f>DP39-DM39-DO39</f>
        <v>-252</v>
      </c>
      <c r="DO39" s="365">
        <f>'[1]rshkö'!F39</f>
        <v>1434</v>
      </c>
      <c r="DP39" s="365">
        <f>'[1]int.kiad.'!CY39</f>
        <v>29628</v>
      </c>
      <c r="DQ39" s="65">
        <v>19441</v>
      </c>
      <c r="DR39" s="149">
        <f>DQ39/DP39*100</f>
        <v>65.61698393411638</v>
      </c>
      <c r="DS39" s="36" t="s">
        <v>113</v>
      </c>
      <c r="DT39" s="35" t="s">
        <v>135</v>
      </c>
      <c r="DU39" s="25" t="s">
        <v>103</v>
      </c>
      <c r="DV39" s="65">
        <v>9389</v>
      </c>
      <c r="DW39" s="365">
        <f>DY39-DV39-DX39</f>
        <v>-112</v>
      </c>
      <c r="DX39" s="365">
        <f>'[1]rshkö'!I39</f>
        <v>459</v>
      </c>
      <c r="DY39" s="365">
        <f>'[1]int.kiad.'!DG39</f>
        <v>9736</v>
      </c>
      <c r="DZ39" s="65">
        <v>6439</v>
      </c>
      <c r="EA39" s="149">
        <f>DZ39/DY39*100</f>
        <v>66.13599013968776</v>
      </c>
      <c r="EB39" s="36" t="s">
        <v>113</v>
      </c>
      <c r="EC39" s="35" t="s">
        <v>135</v>
      </c>
      <c r="ED39" s="25" t="s">
        <v>103</v>
      </c>
      <c r="EE39" s="65">
        <v>2906</v>
      </c>
      <c r="EF39" s="365">
        <f>EH39-EE39-EG39</f>
        <v>-2758</v>
      </c>
      <c r="EG39" s="365">
        <f>'[1]rshkö'!L39</f>
        <v>3486</v>
      </c>
      <c r="EH39" s="365">
        <f>'[1]int.kiad.'!DO39</f>
        <v>3634</v>
      </c>
      <c r="EI39" s="65">
        <v>1513</v>
      </c>
      <c r="EJ39" s="149">
        <f>EI39/EH39*100</f>
        <v>41.63456246560264</v>
      </c>
      <c r="EK39" s="36" t="s">
        <v>113</v>
      </c>
      <c r="EL39" s="35" t="s">
        <v>135</v>
      </c>
      <c r="EM39" s="25" t="s">
        <v>103</v>
      </c>
      <c r="EN39" s="65">
        <v>0</v>
      </c>
      <c r="EO39" s="365">
        <f>EQ39-EN39-EP39</f>
        <v>0</v>
      </c>
      <c r="EP39" s="365">
        <f>'[1]rshkö'!P39</f>
        <v>0</v>
      </c>
      <c r="EQ39" s="365">
        <f>'[1]int.kiad.'!DW39</f>
        <v>0</v>
      </c>
      <c r="ER39" s="65">
        <v>0</v>
      </c>
      <c r="ES39" s="161">
        <v>0</v>
      </c>
      <c r="ET39" s="36" t="s">
        <v>113</v>
      </c>
      <c r="EU39" s="35" t="s">
        <v>135</v>
      </c>
      <c r="EV39" s="25" t="s">
        <v>103</v>
      </c>
      <c r="EW39" s="65">
        <v>0</v>
      </c>
      <c r="EX39" s="365">
        <f>EZ39-EW39-EY39</f>
        <v>0</v>
      </c>
      <c r="EY39" s="365">
        <f>'[1]rshkö'!S39</f>
        <v>0</v>
      </c>
      <c r="EZ39" s="365">
        <f>'[1]int.kiad.'!EE39</f>
        <v>0</v>
      </c>
      <c r="FA39" s="65">
        <v>0</v>
      </c>
      <c r="FB39" s="161">
        <v>0</v>
      </c>
      <c r="FC39" s="36" t="s">
        <v>113</v>
      </c>
      <c r="FD39" s="35" t="s">
        <v>135</v>
      </c>
      <c r="FE39" s="25" t="s">
        <v>103</v>
      </c>
      <c r="FF39" s="65">
        <v>0</v>
      </c>
      <c r="FG39" s="365">
        <f>FI39-FF39-FH39</f>
        <v>0</v>
      </c>
      <c r="FH39" s="365">
        <f>'[1]rshkö'!V39</f>
        <v>0</v>
      </c>
      <c r="FI39" s="365">
        <f>'[1]int.kiad.'!EM39</f>
        <v>0</v>
      </c>
      <c r="FJ39" s="65">
        <v>0</v>
      </c>
      <c r="FK39" s="161">
        <v>0</v>
      </c>
      <c r="FL39" s="36" t="s">
        <v>113</v>
      </c>
      <c r="FM39" s="35" t="s">
        <v>135</v>
      </c>
      <c r="FN39" s="25" t="s">
        <v>103</v>
      </c>
      <c r="FO39" s="65">
        <v>0</v>
      </c>
      <c r="FP39" s="365">
        <f>FR39-FO39-FQ39</f>
        <v>0</v>
      </c>
      <c r="FQ39" s="365">
        <f>'[1]rshkö'!Y39</f>
        <v>0</v>
      </c>
      <c r="FR39" s="365">
        <f>'[1]int.kiad.'!EU39</f>
        <v>0</v>
      </c>
      <c r="FS39" s="65">
        <v>0</v>
      </c>
      <c r="FT39" s="161">
        <v>0</v>
      </c>
      <c r="FU39" s="36" t="s">
        <v>113</v>
      </c>
      <c r="FV39" s="35" t="s">
        <v>135</v>
      </c>
      <c r="FW39" s="25" t="s">
        <v>103</v>
      </c>
      <c r="FX39" s="37">
        <f>DM39+DV39+EE39+EN39+EW39+FF39+FO39</f>
        <v>40741</v>
      </c>
      <c r="FY39" s="37">
        <f aca="true" t="shared" si="59" ref="FY39:GB42">DN39+DW39+EF39+EO39+EX39+FG39+FP39</f>
        <v>-3122</v>
      </c>
      <c r="FZ39" s="37">
        <f t="shared" si="59"/>
        <v>5379</v>
      </c>
      <c r="GA39" s="37">
        <f t="shared" si="59"/>
        <v>42998</v>
      </c>
      <c r="GB39" s="37">
        <f t="shared" si="59"/>
        <v>27393</v>
      </c>
      <c r="GC39" s="149">
        <f>GB39/GA39*100</f>
        <v>63.70761430764221</v>
      </c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</row>
    <row r="40" spans="1:211" ht="12.75">
      <c r="A40" s="93" t="s">
        <v>186</v>
      </c>
      <c r="B40" s="4" t="s">
        <v>65</v>
      </c>
      <c r="C40" s="92">
        <v>250569</v>
      </c>
      <c r="D40" s="3">
        <f t="shared" si="12"/>
        <v>4055</v>
      </c>
      <c r="E40" s="3">
        <f>'[1]shkö'!E40</f>
        <v>314</v>
      </c>
      <c r="F40" s="3">
        <f>'[1]int.kiad.'!D40</f>
        <v>254938</v>
      </c>
      <c r="G40" s="4">
        <v>226875</v>
      </c>
      <c r="H40" s="137">
        <f t="shared" si="13"/>
        <v>88.99222556072456</v>
      </c>
      <c r="I40" s="82" t="s">
        <v>186</v>
      </c>
      <c r="J40" s="4" t="s">
        <v>65</v>
      </c>
      <c r="K40" s="92">
        <v>84200</v>
      </c>
      <c r="L40" s="3">
        <f t="shared" si="14"/>
        <v>1298</v>
      </c>
      <c r="M40" s="3">
        <f>'[1]shkö'!I40</f>
        <v>101</v>
      </c>
      <c r="N40" s="3">
        <f>'[1]int.kiad.'!K40</f>
        <v>85599</v>
      </c>
      <c r="O40" s="4">
        <v>77273</v>
      </c>
      <c r="P40" s="137">
        <f t="shared" si="15"/>
        <v>90.2732508557343</v>
      </c>
      <c r="Q40" s="82" t="s">
        <v>186</v>
      </c>
      <c r="R40" s="4" t="s">
        <v>65</v>
      </c>
      <c r="S40" s="92">
        <v>309779</v>
      </c>
      <c r="T40" s="3">
        <f t="shared" si="16"/>
        <v>3030</v>
      </c>
      <c r="U40" s="3">
        <f>'[1]shkö'!M40</f>
        <v>-65</v>
      </c>
      <c r="V40" s="3">
        <f>'[1]int.kiad.'!R40</f>
        <v>312744</v>
      </c>
      <c r="W40" s="4">
        <v>209538</v>
      </c>
      <c r="X40" s="137">
        <f t="shared" si="17"/>
        <v>66.99984651983732</v>
      </c>
      <c r="Y40" s="82" t="s">
        <v>186</v>
      </c>
      <c r="Z40" s="4" t="s">
        <v>65</v>
      </c>
      <c r="AA40" s="92">
        <v>2779</v>
      </c>
      <c r="AB40" s="3">
        <f t="shared" si="18"/>
        <v>0</v>
      </c>
      <c r="AC40" s="3">
        <f>'[1]shkö'!Q40</f>
        <v>-2779</v>
      </c>
      <c r="AD40" s="3">
        <f>'[1]int.kiad.'!Y40</f>
        <v>0</v>
      </c>
      <c r="AE40" s="4">
        <v>0</v>
      </c>
      <c r="AF40" s="138">
        <v>0</v>
      </c>
      <c r="AG40" s="209">
        <v>2999</v>
      </c>
      <c r="AH40" s="82" t="s">
        <v>186</v>
      </c>
      <c r="AI40" s="4" t="s">
        <v>65</v>
      </c>
      <c r="AJ40" s="93">
        <f t="shared" si="0"/>
        <v>307000</v>
      </c>
      <c r="AK40" s="93">
        <f t="shared" si="1"/>
        <v>3030</v>
      </c>
      <c r="AL40" s="93">
        <f t="shared" si="2"/>
        <v>2714</v>
      </c>
      <c r="AM40" s="93">
        <f t="shared" si="3"/>
        <v>312744</v>
      </c>
      <c r="AN40" s="221">
        <f t="shared" si="19"/>
        <v>206539</v>
      </c>
      <c r="AO40" s="137">
        <f t="shared" si="20"/>
        <v>66.04091525337017</v>
      </c>
      <c r="AP40" s="82" t="s">
        <v>186</v>
      </c>
      <c r="AQ40" s="4" t="s">
        <v>65</v>
      </c>
      <c r="AR40" s="92">
        <v>0</v>
      </c>
      <c r="AS40" s="3">
        <f t="shared" si="21"/>
        <v>0</v>
      </c>
      <c r="AT40" s="3">
        <f>'[1]shkö'!Z40</f>
        <v>0</v>
      </c>
      <c r="AU40" s="3">
        <f>'[1]int.kiad.'!AM40</f>
        <v>0</v>
      </c>
      <c r="AV40" s="4">
        <v>0</v>
      </c>
      <c r="AW40" s="138">
        <v>0</v>
      </c>
      <c r="AX40" s="82" t="s">
        <v>186</v>
      </c>
      <c r="AY40" s="4" t="s">
        <v>65</v>
      </c>
      <c r="AZ40" s="92">
        <v>0</v>
      </c>
      <c r="BA40" s="3">
        <f t="shared" si="22"/>
        <v>0</v>
      </c>
      <c r="BB40" s="3">
        <f>'[1]shkö'!AD40</f>
        <v>0</v>
      </c>
      <c r="BC40" s="3">
        <f>'[1]int.kiad.'!AT40</f>
        <v>0</v>
      </c>
      <c r="BD40" s="4">
        <v>0</v>
      </c>
      <c r="BE40" s="138">
        <v>0</v>
      </c>
      <c r="BF40" s="82" t="s">
        <v>186</v>
      </c>
      <c r="BG40" s="4" t="s">
        <v>65</v>
      </c>
      <c r="BH40" s="93">
        <f t="shared" si="4"/>
        <v>0</v>
      </c>
      <c r="BI40" s="93">
        <f t="shared" si="58"/>
        <v>0</v>
      </c>
      <c r="BJ40" s="93">
        <f t="shared" si="58"/>
        <v>0</v>
      </c>
      <c r="BK40" s="93">
        <f t="shared" si="58"/>
        <v>0</v>
      </c>
      <c r="BL40" s="93">
        <f t="shared" si="58"/>
        <v>0</v>
      </c>
      <c r="BM40" s="138">
        <v>0</v>
      </c>
      <c r="BN40" s="82" t="s">
        <v>186</v>
      </c>
      <c r="BO40" s="4" t="s">
        <v>65</v>
      </c>
      <c r="BP40" s="92">
        <v>0</v>
      </c>
      <c r="BQ40" s="3">
        <f t="shared" si="23"/>
        <v>0</v>
      </c>
      <c r="BR40" s="3">
        <f>'[1]shkö'!AL40</f>
        <v>0</v>
      </c>
      <c r="BS40" s="3">
        <f>'[1]int.kiad.'!BH40</f>
        <v>0</v>
      </c>
      <c r="BT40" s="4">
        <v>0</v>
      </c>
      <c r="BU40" s="138">
        <v>0</v>
      </c>
      <c r="BV40" s="82" t="s">
        <v>186</v>
      </c>
      <c r="BW40" s="4" t="s">
        <v>65</v>
      </c>
      <c r="BX40" s="92">
        <v>0</v>
      </c>
      <c r="BY40" s="3">
        <f t="shared" si="24"/>
        <v>0</v>
      </c>
      <c r="BZ40" s="3">
        <f>'[1]shkö'!AP40</f>
        <v>0</v>
      </c>
      <c r="CA40" s="3">
        <f>'[1]int.kiad.'!BO40</f>
        <v>0</v>
      </c>
      <c r="CB40" s="4">
        <v>0</v>
      </c>
      <c r="CC40" s="138">
        <v>0</v>
      </c>
      <c r="CD40" s="82" t="s">
        <v>186</v>
      </c>
      <c r="CE40" s="4" t="s">
        <v>65</v>
      </c>
      <c r="CF40" s="92">
        <v>0</v>
      </c>
      <c r="CG40" s="3">
        <f t="shared" si="25"/>
        <v>0</v>
      </c>
      <c r="CH40" s="3">
        <f>'[1]shkö'!AU40</f>
        <v>0</v>
      </c>
      <c r="CI40" s="3">
        <f>'[1]int.kiad.'!BV40</f>
        <v>0</v>
      </c>
      <c r="CJ40" s="4">
        <v>3134</v>
      </c>
      <c r="CK40" s="138">
        <v>0</v>
      </c>
      <c r="CL40" s="82" t="s">
        <v>186</v>
      </c>
      <c r="CM40" s="4" t="s">
        <v>65</v>
      </c>
      <c r="CN40" s="93">
        <f t="shared" si="6"/>
        <v>644548</v>
      </c>
      <c r="CO40" s="93">
        <f t="shared" si="7"/>
        <v>8383</v>
      </c>
      <c r="CP40" s="93">
        <f t="shared" si="8"/>
        <v>350</v>
      </c>
      <c r="CQ40" s="93">
        <f t="shared" si="9"/>
        <v>653281</v>
      </c>
      <c r="CR40" s="93">
        <f t="shared" si="10"/>
        <v>516820</v>
      </c>
      <c r="CS40" s="137">
        <f t="shared" si="26"/>
        <v>79.11143902853442</v>
      </c>
      <c r="CT40" s="82" t="s">
        <v>186</v>
      </c>
      <c r="CU40" s="4" t="s">
        <v>65</v>
      </c>
      <c r="CV40" s="93">
        <f t="shared" si="27"/>
        <v>644548</v>
      </c>
      <c r="CW40" s="93">
        <f t="shared" si="28"/>
        <v>8383</v>
      </c>
      <c r="CX40" s="93">
        <f t="shared" si="29"/>
        <v>350</v>
      </c>
      <c r="CY40" s="93">
        <f t="shared" si="30"/>
        <v>653281</v>
      </c>
      <c r="CZ40" s="93">
        <f t="shared" si="31"/>
        <v>513686</v>
      </c>
      <c r="DA40" s="137">
        <f t="shared" si="32"/>
        <v>78.63170672344673</v>
      </c>
      <c r="DB40" s="82" t="s">
        <v>186</v>
      </c>
      <c r="DC40" s="4" t="s">
        <v>65</v>
      </c>
      <c r="DD40" s="93">
        <f t="shared" si="33"/>
        <v>0</v>
      </c>
      <c r="DE40" s="93">
        <f t="shared" si="34"/>
        <v>0</v>
      </c>
      <c r="DF40" s="93">
        <f t="shared" si="35"/>
        <v>0</v>
      </c>
      <c r="DG40" s="93">
        <f t="shared" si="36"/>
        <v>0</v>
      </c>
      <c r="DH40" s="93">
        <f t="shared" si="37"/>
        <v>3134</v>
      </c>
      <c r="DI40" s="138">
        <v>0</v>
      </c>
      <c r="DJ40" s="33" t="s">
        <v>113</v>
      </c>
      <c r="DK40" s="26" t="s">
        <v>207</v>
      </c>
      <c r="DL40" s="27" t="s">
        <v>155</v>
      </c>
      <c r="DM40" s="27">
        <v>245484</v>
      </c>
      <c r="DN40" s="3">
        <f>DP40-DM40-DO40</f>
        <v>14283</v>
      </c>
      <c r="DO40" s="3">
        <f>'[1]rshkö'!F40</f>
        <v>9373</v>
      </c>
      <c r="DP40" s="3">
        <f>'[1]int.kiad.'!CY40</f>
        <v>269140</v>
      </c>
      <c r="DQ40" s="63">
        <v>187555</v>
      </c>
      <c r="DR40" s="147">
        <f>DQ40/DP40*100</f>
        <v>69.68678011443859</v>
      </c>
      <c r="DS40" s="33" t="s">
        <v>113</v>
      </c>
      <c r="DT40" s="26" t="s">
        <v>207</v>
      </c>
      <c r="DU40" s="27" t="s">
        <v>155</v>
      </c>
      <c r="DV40" s="27">
        <v>79885</v>
      </c>
      <c r="DW40" s="3">
        <f>DY40-DV40-DX40</f>
        <v>8021</v>
      </c>
      <c r="DX40" s="3">
        <f>'[1]rshkö'!I40</f>
        <v>3034</v>
      </c>
      <c r="DY40" s="3">
        <f>'[1]int.kiad.'!DG40</f>
        <v>90940</v>
      </c>
      <c r="DZ40" s="63">
        <v>63672</v>
      </c>
      <c r="EA40" s="147">
        <f>DZ40/DY40*100</f>
        <v>70.01539476577963</v>
      </c>
      <c r="EB40" s="33" t="s">
        <v>113</v>
      </c>
      <c r="EC40" s="26" t="s">
        <v>207</v>
      </c>
      <c r="ED40" s="27" t="s">
        <v>155</v>
      </c>
      <c r="EE40" s="27">
        <v>77508</v>
      </c>
      <c r="EF40" s="3">
        <f>EH40-EE40-EG40</f>
        <v>11386</v>
      </c>
      <c r="EG40" s="3">
        <f>'[1]rshkö'!L40</f>
        <v>9711</v>
      </c>
      <c r="EH40" s="3">
        <f>'[1]int.kiad.'!DO40</f>
        <v>98605</v>
      </c>
      <c r="EI40" s="63">
        <v>56456</v>
      </c>
      <c r="EJ40" s="147">
        <f>EI40/EH40*100</f>
        <v>57.254703108361646</v>
      </c>
      <c r="EK40" s="33" t="s">
        <v>113</v>
      </c>
      <c r="EL40" s="26" t="s">
        <v>207</v>
      </c>
      <c r="EM40" s="27" t="s">
        <v>155</v>
      </c>
      <c r="EN40" s="27">
        <v>0</v>
      </c>
      <c r="EO40" s="3">
        <f>EQ40-EN40-EP40</f>
        <v>0</v>
      </c>
      <c r="EP40" s="3">
        <f>'[1]rshkö'!P40</f>
        <v>0</v>
      </c>
      <c r="EQ40" s="3">
        <f>'[1]int.kiad.'!DW40</f>
        <v>0</v>
      </c>
      <c r="ER40" s="63">
        <v>0</v>
      </c>
      <c r="ES40" s="150">
        <v>0</v>
      </c>
      <c r="ET40" s="33" t="s">
        <v>113</v>
      </c>
      <c r="EU40" s="26" t="s">
        <v>207</v>
      </c>
      <c r="EV40" s="27" t="s">
        <v>155</v>
      </c>
      <c r="EW40" s="27">
        <v>0</v>
      </c>
      <c r="EX40" s="3">
        <f>EZ40-EW40-EY40</f>
        <v>0</v>
      </c>
      <c r="EY40" s="3">
        <f>'[1]rshkö'!S40</f>
        <v>0</v>
      </c>
      <c r="EZ40" s="3">
        <f>'[1]int.kiad.'!EE40</f>
        <v>0</v>
      </c>
      <c r="FA40" s="63">
        <v>0</v>
      </c>
      <c r="FB40" s="150">
        <v>0</v>
      </c>
      <c r="FC40" s="33" t="s">
        <v>113</v>
      </c>
      <c r="FD40" s="26" t="s">
        <v>207</v>
      </c>
      <c r="FE40" s="27" t="s">
        <v>155</v>
      </c>
      <c r="FF40" s="27">
        <v>0</v>
      </c>
      <c r="FG40" s="3">
        <f>FI40-FF40-FH40</f>
        <v>0</v>
      </c>
      <c r="FH40" s="3">
        <f>'[1]rshkö'!V40</f>
        <v>30</v>
      </c>
      <c r="FI40" s="3">
        <f>'[1]int.kiad.'!EM40</f>
        <v>30</v>
      </c>
      <c r="FJ40" s="63">
        <v>0</v>
      </c>
      <c r="FK40" s="147">
        <f>FJ40/FI40*100</f>
        <v>0</v>
      </c>
      <c r="FL40" s="33" t="s">
        <v>113</v>
      </c>
      <c r="FM40" s="26" t="s">
        <v>207</v>
      </c>
      <c r="FN40" s="27" t="s">
        <v>155</v>
      </c>
      <c r="FO40" s="27">
        <v>3255</v>
      </c>
      <c r="FP40" s="3">
        <f>FR40-FO40-FQ40</f>
        <v>709</v>
      </c>
      <c r="FQ40" s="3">
        <f>'[1]rshkö'!Y40</f>
        <v>1454</v>
      </c>
      <c r="FR40" s="3">
        <f>'[1]int.kiad.'!EU40</f>
        <v>5418</v>
      </c>
      <c r="FS40" s="63">
        <v>1541</v>
      </c>
      <c r="FT40" s="147">
        <f>FS40/FR40*100</f>
        <v>28.4422296050203</v>
      </c>
      <c r="FU40" s="33" t="s">
        <v>113</v>
      </c>
      <c r="FV40" s="26" t="s">
        <v>207</v>
      </c>
      <c r="FW40" s="27" t="s">
        <v>155</v>
      </c>
      <c r="FX40" s="28">
        <f>DM40+DV40+EE40+EN40+EW40+FF40+FO40</f>
        <v>406132</v>
      </c>
      <c r="FY40" s="28">
        <f t="shared" si="59"/>
        <v>34399</v>
      </c>
      <c r="FZ40" s="28">
        <f t="shared" si="59"/>
        <v>23602</v>
      </c>
      <c r="GA40" s="28">
        <f t="shared" si="59"/>
        <v>464133</v>
      </c>
      <c r="GB40" s="28">
        <f t="shared" si="59"/>
        <v>309224</v>
      </c>
      <c r="GC40" s="147">
        <f>GB40/GA40*100</f>
        <v>66.62400648090095</v>
      </c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</row>
    <row r="41" spans="1:211" ht="12.75">
      <c r="A41" s="93" t="s">
        <v>187</v>
      </c>
      <c r="B41" s="4" t="s">
        <v>191</v>
      </c>
      <c r="C41" s="92">
        <v>70473</v>
      </c>
      <c r="D41" s="3">
        <f t="shared" si="12"/>
        <v>2732</v>
      </c>
      <c r="E41" s="3">
        <f>'[1]shkö'!E41</f>
        <v>1899</v>
      </c>
      <c r="F41" s="3">
        <f>'[1]int.kiad.'!D41</f>
        <v>75104</v>
      </c>
      <c r="G41" s="4">
        <v>58180</v>
      </c>
      <c r="H41" s="137">
        <f t="shared" si="13"/>
        <v>77.46591393268002</v>
      </c>
      <c r="I41" s="82" t="s">
        <v>187</v>
      </c>
      <c r="J41" s="4" t="s">
        <v>191</v>
      </c>
      <c r="K41" s="92">
        <v>23534</v>
      </c>
      <c r="L41" s="3">
        <f t="shared" si="14"/>
        <v>905</v>
      </c>
      <c r="M41" s="3">
        <f>'[1]shkö'!I41</f>
        <v>608</v>
      </c>
      <c r="N41" s="3">
        <f>'[1]int.kiad.'!K41</f>
        <v>25047</v>
      </c>
      <c r="O41" s="4">
        <v>19282</v>
      </c>
      <c r="P41" s="137">
        <f t="shared" si="15"/>
        <v>76.9832714496746</v>
      </c>
      <c r="Q41" s="82" t="s">
        <v>187</v>
      </c>
      <c r="R41" s="4" t="s">
        <v>191</v>
      </c>
      <c r="S41" s="92">
        <v>64564</v>
      </c>
      <c r="T41" s="3">
        <f t="shared" si="16"/>
        <v>16088</v>
      </c>
      <c r="U41" s="3">
        <f>'[1]shkö'!M41</f>
        <v>-2290</v>
      </c>
      <c r="V41" s="3">
        <f>'[1]int.kiad.'!R41</f>
        <v>78362</v>
      </c>
      <c r="W41" s="4">
        <v>68369</v>
      </c>
      <c r="X41" s="137">
        <f t="shared" si="17"/>
        <v>87.24764554248232</v>
      </c>
      <c r="Y41" s="82" t="s">
        <v>187</v>
      </c>
      <c r="Z41" s="4" t="s">
        <v>191</v>
      </c>
      <c r="AA41" s="92">
        <v>5406</v>
      </c>
      <c r="AB41" s="3">
        <f t="shared" si="18"/>
        <v>0</v>
      </c>
      <c r="AC41" s="3">
        <f>'[1]shkö'!Q41</f>
        <v>-5406</v>
      </c>
      <c r="AD41" s="3">
        <f>'[1]int.kiad.'!Y41</f>
        <v>0</v>
      </c>
      <c r="AE41" s="4">
        <v>0</v>
      </c>
      <c r="AF41" s="138">
        <v>0</v>
      </c>
      <c r="AG41" s="209">
        <v>0</v>
      </c>
      <c r="AH41" s="82" t="s">
        <v>187</v>
      </c>
      <c r="AI41" s="4" t="s">
        <v>191</v>
      </c>
      <c r="AJ41" s="93">
        <f t="shared" si="0"/>
        <v>59158</v>
      </c>
      <c r="AK41" s="93">
        <f t="shared" si="1"/>
        <v>16088</v>
      </c>
      <c r="AL41" s="93">
        <f t="shared" si="2"/>
        <v>3116</v>
      </c>
      <c r="AM41" s="93">
        <f t="shared" si="3"/>
        <v>78362</v>
      </c>
      <c r="AN41" s="221">
        <f t="shared" si="19"/>
        <v>68369</v>
      </c>
      <c r="AO41" s="137">
        <f t="shared" si="20"/>
        <v>87.24764554248232</v>
      </c>
      <c r="AP41" s="82" t="s">
        <v>187</v>
      </c>
      <c r="AQ41" s="4" t="s">
        <v>191</v>
      </c>
      <c r="AR41" s="92">
        <v>4045</v>
      </c>
      <c r="AS41" s="3">
        <f t="shared" si="21"/>
        <v>0</v>
      </c>
      <c r="AT41" s="3">
        <f>'[1]shkö'!Z41</f>
        <v>0</v>
      </c>
      <c r="AU41" s="3">
        <f>'[1]int.kiad.'!AM41</f>
        <v>4045</v>
      </c>
      <c r="AV41" s="4">
        <v>0</v>
      </c>
      <c r="AW41" s="137">
        <f t="shared" si="39"/>
        <v>0</v>
      </c>
      <c r="AX41" s="82" t="s">
        <v>187</v>
      </c>
      <c r="AY41" s="4" t="s">
        <v>191</v>
      </c>
      <c r="AZ41" s="92">
        <v>0</v>
      </c>
      <c r="BA41" s="3">
        <f t="shared" si="22"/>
        <v>0</v>
      </c>
      <c r="BB41" s="3">
        <f>'[1]shkö'!AD41</f>
        <v>0</v>
      </c>
      <c r="BC41" s="3">
        <f>'[1]int.kiad.'!AT41</f>
        <v>0</v>
      </c>
      <c r="BD41" s="4">
        <v>0</v>
      </c>
      <c r="BE41" s="138">
        <v>0</v>
      </c>
      <c r="BF41" s="82" t="s">
        <v>187</v>
      </c>
      <c r="BG41" s="4" t="s">
        <v>191</v>
      </c>
      <c r="BH41" s="93">
        <f t="shared" si="4"/>
        <v>4045</v>
      </c>
      <c r="BI41" s="93">
        <f t="shared" si="58"/>
        <v>0</v>
      </c>
      <c r="BJ41" s="93">
        <f t="shared" si="58"/>
        <v>0</v>
      </c>
      <c r="BK41" s="93">
        <f t="shared" si="58"/>
        <v>4045</v>
      </c>
      <c r="BL41" s="93">
        <f t="shared" si="58"/>
        <v>0</v>
      </c>
      <c r="BM41" s="138">
        <f t="shared" si="40"/>
        <v>0</v>
      </c>
      <c r="BN41" s="82" t="s">
        <v>187</v>
      </c>
      <c r="BO41" s="4" t="s">
        <v>191</v>
      </c>
      <c r="BP41" s="92">
        <v>0</v>
      </c>
      <c r="BQ41" s="3">
        <f t="shared" si="23"/>
        <v>0</v>
      </c>
      <c r="BR41" s="3">
        <f>'[1]shkö'!AL41</f>
        <v>65</v>
      </c>
      <c r="BS41" s="3">
        <f>'[1]int.kiad.'!BH41</f>
        <v>65</v>
      </c>
      <c r="BT41" s="4">
        <v>65</v>
      </c>
      <c r="BU41" s="137">
        <f>BT41/BS41*100</f>
        <v>100</v>
      </c>
      <c r="BV41" s="82" t="s">
        <v>187</v>
      </c>
      <c r="BW41" s="4" t="s">
        <v>191</v>
      </c>
      <c r="BX41" s="92">
        <v>0</v>
      </c>
      <c r="BY41" s="3">
        <f t="shared" si="24"/>
        <v>388</v>
      </c>
      <c r="BZ41" s="3">
        <f>'[1]shkö'!AP41</f>
        <v>0</v>
      </c>
      <c r="CA41" s="3">
        <f>'[1]int.kiad.'!BO41</f>
        <v>388</v>
      </c>
      <c r="CB41" s="4">
        <v>388</v>
      </c>
      <c r="CC41" s="137">
        <f>CB41/CA41*100</f>
        <v>100</v>
      </c>
      <c r="CD41" s="82" t="s">
        <v>187</v>
      </c>
      <c r="CE41" s="4" t="s">
        <v>191</v>
      </c>
      <c r="CF41" s="92">
        <v>0</v>
      </c>
      <c r="CG41" s="3">
        <f t="shared" si="25"/>
        <v>1012</v>
      </c>
      <c r="CH41" s="3">
        <f>'[1]shkö'!AU41</f>
        <v>0</v>
      </c>
      <c r="CI41" s="3">
        <f>'[1]int.kiad.'!BV41</f>
        <v>1012</v>
      </c>
      <c r="CJ41" s="4">
        <v>1413</v>
      </c>
      <c r="CK41" s="137">
        <f t="shared" si="41"/>
        <v>139.62450592885375</v>
      </c>
      <c r="CL41" s="82" t="s">
        <v>187</v>
      </c>
      <c r="CM41" s="4" t="s">
        <v>191</v>
      </c>
      <c r="CN41" s="93">
        <f t="shared" si="6"/>
        <v>162616</v>
      </c>
      <c r="CO41" s="93">
        <f t="shared" si="7"/>
        <v>21125</v>
      </c>
      <c r="CP41" s="93">
        <f t="shared" si="8"/>
        <v>282</v>
      </c>
      <c r="CQ41" s="93">
        <f t="shared" si="9"/>
        <v>184023</v>
      </c>
      <c r="CR41" s="93">
        <f t="shared" si="10"/>
        <v>147697</v>
      </c>
      <c r="CS41" s="137">
        <f t="shared" si="26"/>
        <v>80.2600761861289</v>
      </c>
      <c r="CT41" s="82" t="s">
        <v>187</v>
      </c>
      <c r="CU41" s="4" t="s">
        <v>191</v>
      </c>
      <c r="CV41" s="93">
        <f t="shared" si="27"/>
        <v>162616</v>
      </c>
      <c r="CW41" s="93">
        <f t="shared" si="28"/>
        <v>19725</v>
      </c>
      <c r="CX41" s="93">
        <f t="shared" si="29"/>
        <v>282</v>
      </c>
      <c r="CY41" s="93">
        <f t="shared" si="30"/>
        <v>182623</v>
      </c>
      <c r="CZ41" s="93">
        <f t="shared" si="31"/>
        <v>145896</v>
      </c>
      <c r="DA41" s="137">
        <f t="shared" si="32"/>
        <v>79.8891705863993</v>
      </c>
      <c r="DB41" s="82" t="s">
        <v>187</v>
      </c>
      <c r="DC41" s="4" t="s">
        <v>191</v>
      </c>
      <c r="DD41" s="93">
        <f t="shared" si="33"/>
        <v>0</v>
      </c>
      <c r="DE41" s="93">
        <f t="shared" si="34"/>
        <v>1400</v>
      </c>
      <c r="DF41" s="93">
        <f t="shared" si="35"/>
        <v>0</v>
      </c>
      <c r="DG41" s="93">
        <f t="shared" si="36"/>
        <v>1400</v>
      </c>
      <c r="DH41" s="93">
        <f t="shared" si="37"/>
        <v>1801</v>
      </c>
      <c r="DI41" s="137">
        <f t="shared" si="38"/>
        <v>128.64285714285714</v>
      </c>
      <c r="DJ41" s="33" t="s">
        <v>113</v>
      </c>
      <c r="DK41" s="26" t="s">
        <v>208</v>
      </c>
      <c r="DL41" s="27" t="s">
        <v>22</v>
      </c>
      <c r="DM41" s="27">
        <v>0</v>
      </c>
      <c r="DN41" s="3">
        <f>DP41-DM41-DO41</f>
        <v>0</v>
      </c>
      <c r="DO41" s="3">
        <f>'[1]rshkö'!F41</f>
        <v>0</v>
      </c>
      <c r="DP41" s="3">
        <f>'[1]int.kiad.'!CY41</f>
        <v>0</v>
      </c>
      <c r="DQ41" s="63">
        <v>0</v>
      </c>
      <c r="DR41" s="150">
        <v>0</v>
      </c>
      <c r="DS41" s="33" t="s">
        <v>113</v>
      </c>
      <c r="DT41" s="26" t="s">
        <v>208</v>
      </c>
      <c r="DU41" s="27" t="s">
        <v>22</v>
      </c>
      <c r="DV41" s="27">
        <v>0</v>
      </c>
      <c r="DW41" s="3">
        <f>DY41-DV41-DX41</f>
        <v>0</v>
      </c>
      <c r="DX41" s="3">
        <f>'[1]rshkö'!I41</f>
        <v>0</v>
      </c>
      <c r="DY41" s="3">
        <f>'[1]int.kiad.'!DG41</f>
        <v>0</v>
      </c>
      <c r="DZ41" s="63">
        <v>0</v>
      </c>
      <c r="EA41" s="150">
        <v>0</v>
      </c>
      <c r="EB41" s="33" t="s">
        <v>113</v>
      </c>
      <c r="EC41" s="26" t="s">
        <v>208</v>
      </c>
      <c r="ED41" s="27" t="s">
        <v>22</v>
      </c>
      <c r="EE41" s="27">
        <v>44352</v>
      </c>
      <c r="EF41" s="3">
        <f>EH41-EE41-EG41</f>
        <v>0</v>
      </c>
      <c r="EG41" s="3">
        <f>'[1]rshkö'!L41</f>
        <v>-40552</v>
      </c>
      <c r="EH41" s="3">
        <f>'[1]int.kiad.'!DO41</f>
        <v>3800</v>
      </c>
      <c r="EI41" s="63">
        <v>0</v>
      </c>
      <c r="EJ41" s="147">
        <f>EI41/EH41*100</f>
        <v>0</v>
      </c>
      <c r="EK41" s="33" t="s">
        <v>113</v>
      </c>
      <c r="EL41" s="26" t="s">
        <v>208</v>
      </c>
      <c r="EM41" s="27" t="s">
        <v>22</v>
      </c>
      <c r="EN41" s="27">
        <v>0</v>
      </c>
      <c r="EO41" s="3">
        <f>EQ41-EN41-EP41</f>
        <v>0</v>
      </c>
      <c r="EP41" s="3">
        <f>'[1]rshkö'!P41</f>
        <v>0</v>
      </c>
      <c r="EQ41" s="3">
        <f>'[1]int.kiad.'!DW41</f>
        <v>0</v>
      </c>
      <c r="ER41" s="63">
        <v>0</v>
      </c>
      <c r="ES41" s="150">
        <v>0</v>
      </c>
      <c r="ET41" s="33" t="s">
        <v>113</v>
      </c>
      <c r="EU41" s="26" t="s">
        <v>208</v>
      </c>
      <c r="EV41" s="27" t="s">
        <v>22</v>
      </c>
      <c r="EW41" s="27">
        <v>0</v>
      </c>
      <c r="EX41" s="3">
        <f>EZ41-EW41-EY41</f>
        <v>0</v>
      </c>
      <c r="EY41" s="3">
        <f>'[1]rshkö'!S41</f>
        <v>0</v>
      </c>
      <c r="EZ41" s="3">
        <f>'[1]int.kiad.'!EE41</f>
        <v>0</v>
      </c>
      <c r="FA41" s="63">
        <v>0</v>
      </c>
      <c r="FB41" s="150">
        <v>0</v>
      </c>
      <c r="FC41" s="33" t="s">
        <v>113</v>
      </c>
      <c r="FD41" s="26" t="s">
        <v>208</v>
      </c>
      <c r="FE41" s="27" t="s">
        <v>22</v>
      </c>
      <c r="FF41" s="27">
        <v>30</v>
      </c>
      <c r="FG41" s="3">
        <f>FI41-FF41-FH41</f>
        <v>0</v>
      </c>
      <c r="FH41" s="3">
        <f>'[1]rshkö'!V41</f>
        <v>-30</v>
      </c>
      <c r="FI41" s="3">
        <f>'[1]int.kiad.'!EM41</f>
        <v>0</v>
      </c>
      <c r="FJ41" s="63">
        <v>0</v>
      </c>
      <c r="FK41" s="150">
        <v>0</v>
      </c>
      <c r="FL41" s="33" t="s">
        <v>113</v>
      </c>
      <c r="FM41" s="26" t="s">
        <v>208</v>
      </c>
      <c r="FN41" s="27" t="s">
        <v>22</v>
      </c>
      <c r="FO41" s="27">
        <v>1247</v>
      </c>
      <c r="FP41" s="3">
        <f>FR41-FO41-FQ41</f>
        <v>0</v>
      </c>
      <c r="FQ41" s="3">
        <f>'[1]rshkö'!Y41</f>
        <v>-1247</v>
      </c>
      <c r="FR41" s="3">
        <f>'[1]int.kiad.'!EU41</f>
        <v>0</v>
      </c>
      <c r="FS41" s="63">
        <v>0</v>
      </c>
      <c r="FT41" s="150">
        <v>0</v>
      </c>
      <c r="FU41" s="33" t="s">
        <v>113</v>
      </c>
      <c r="FV41" s="26" t="s">
        <v>208</v>
      </c>
      <c r="FW41" s="27" t="s">
        <v>22</v>
      </c>
      <c r="FX41" s="28">
        <f>DM41+DV41+EE41+EN41+EW41+FF41+FO41</f>
        <v>45629</v>
      </c>
      <c r="FY41" s="28">
        <f t="shared" si="59"/>
        <v>0</v>
      </c>
      <c r="FZ41" s="28">
        <f t="shared" si="59"/>
        <v>-41829</v>
      </c>
      <c r="GA41" s="28">
        <f t="shared" si="59"/>
        <v>3800</v>
      </c>
      <c r="GB41" s="28">
        <f t="shared" si="59"/>
        <v>0</v>
      </c>
      <c r="GC41" s="147">
        <f>GB41/GA41*100</f>
        <v>0</v>
      </c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</row>
    <row r="42" spans="1:211" ht="12.75">
      <c r="A42" s="3" t="s">
        <v>189</v>
      </c>
      <c r="B42" s="5" t="s">
        <v>194</v>
      </c>
      <c r="C42" s="44">
        <v>54736</v>
      </c>
      <c r="D42" s="3">
        <f t="shared" si="12"/>
        <v>1807</v>
      </c>
      <c r="E42" s="3">
        <f>'[1]shkö'!E42</f>
        <v>2769</v>
      </c>
      <c r="F42" s="3">
        <f>'[1]int.kiad.'!D42</f>
        <v>59312</v>
      </c>
      <c r="G42" s="5">
        <v>44097</v>
      </c>
      <c r="H42" s="128">
        <f t="shared" si="13"/>
        <v>74.34751820879417</v>
      </c>
      <c r="I42" s="2" t="s">
        <v>189</v>
      </c>
      <c r="J42" s="5" t="s">
        <v>194</v>
      </c>
      <c r="K42" s="44">
        <v>18445</v>
      </c>
      <c r="L42" s="3">
        <f t="shared" si="14"/>
        <v>638</v>
      </c>
      <c r="M42" s="3">
        <f>'[1]shkö'!I42</f>
        <v>775</v>
      </c>
      <c r="N42" s="3">
        <f>'[1]int.kiad.'!K42</f>
        <v>19858</v>
      </c>
      <c r="O42" s="5">
        <v>14537</v>
      </c>
      <c r="P42" s="128">
        <f t="shared" si="15"/>
        <v>73.20475375163662</v>
      </c>
      <c r="Q42" s="2" t="s">
        <v>189</v>
      </c>
      <c r="R42" s="5" t="s">
        <v>194</v>
      </c>
      <c r="S42" s="44">
        <v>41671</v>
      </c>
      <c r="T42" s="3">
        <f t="shared" si="16"/>
        <v>4058</v>
      </c>
      <c r="U42" s="3">
        <f>'[1]shkö'!M42</f>
        <v>1557</v>
      </c>
      <c r="V42" s="3">
        <f>'[1]int.kiad.'!R42</f>
        <v>47286</v>
      </c>
      <c r="W42" s="5">
        <v>37957</v>
      </c>
      <c r="X42" s="128">
        <f t="shared" si="17"/>
        <v>80.27111618660915</v>
      </c>
      <c r="Y42" s="2" t="s">
        <v>189</v>
      </c>
      <c r="Z42" s="5" t="s">
        <v>194</v>
      </c>
      <c r="AA42" s="44">
        <v>3877</v>
      </c>
      <c r="AB42" s="3">
        <f t="shared" si="18"/>
        <v>0</v>
      </c>
      <c r="AC42" s="3">
        <f>'[1]shkö'!Q42</f>
        <v>-3877</v>
      </c>
      <c r="AD42" s="3">
        <f>'[1]int.kiad.'!Y42</f>
        <v>0</v>
      </c>
      <c r="AE42" s="5">
        <v>0</v>
      </c>
      <c r="AF42" s="129">
        <v>0</v>
      </c>
      <c r="AG42" s="204">
        <v>0</v>
      </c>
      <c r="AH42" s="2" t="s">
        <v>189</v>
      </c>
      <c r="AI42" s="5" t="s">
        <v>194</v>
      </c>
      <c r="AJ42" s="3">
        <f t="shared" si="0"/>
        <v>37794</v>
      </c>
      <c r="AK42" s="3">
        <f t="shared" si="1"/>
        <v>4058</v>
      </c>
      <c r="AL42" s="3">
        <f t="shared" si="2"/>
        <v>5434</v>
      </c>
      <c r="AM42" s="3">
        <f t="shared" si="3"/>
        <v>47286</v>
      </c>
      <c r="AN42" s="201">
        <f t="shared" si="19"/>
        <v>37957</v>
      </c>
      <c r="AO42" s="128">
        <f t="shared" si="20"/>
        <v>80.27111618660915</v>
      </c>
      <c r="AP42" s="2" t="s">
        <v>189</v>
      </c>
      <c r="AQ42" s="5" t="s">
        <v>194</v>
      </c>
      <c r="AR42" s="44">
        <v>0</v>
      </c>
      <c r="AS42" s="3">
        <f t="shared" si="21"/>
        <v>0</v>
      </c>
      <c r="AT42" s="3">
        <f>'[1]shkö'!Z42</f>
        <v>0</v>
      </c>
      <c r="AU42" s="3">
        <f>'[1]int.kiad.'!AM42</f>
        <v>0</v>
      </c>
      <c r="AV42" s="5">
        <v>0</v>
      </c>
      <c r="AW42" s="129">
        <v>0</v>
      </c>
      <c r="AX42" s="2" t="s">
        <v>189</v>
      </c>
      <c r="AY42" s="5" t="s">
        <v>194</v>
      </c>
      <c r="AZ42" s="44">
        <v>0</v>
      </c>
      <c r="BA42" s="3">
        <f t="shared" si="22"/>
        <v>0</v>
      </c>
      <c r="BB42" s="3">
        <f>'[1]shkö'!AD42</f>
        <v>0</v>
      </c>
      <c r="BC42" s="3">
        <f>'[1]int.kiad.'!AT42</f>
        <v>0</v>
      </c>
      <c r="BD42" s="5">
        <v>0</v>
      </c>
      <c r="BE42" s="129">
        <v>0</v>
      </c>
      <c r="BF42" s="2" t="s">
        <v>189</v>
      </c>
      <c r="BG42" s="5" t="s">
        <v>194</v>
      </c>
      <c r="BH42" s="3">
        <f t="shared" si="4"/>
        <v>0</v>
      </c>
      <c r="BI42" s="3">
        <f t="shared" si="58"/>
        <v>0</v>
      </c>
      <c r="BJ42" s="3">
        <f t="shared" si="58"/>
        <v>0</v>
      </c>
      <c r="BK42" s="3">
        <f t="shared" si="58"/>
        <v>0</v>
      </c>
      <c r="BL42" s="3">
        <f t="shared" si="58"/>
        <v>0</v>
      </c>
      <c r="BM42" s="129">
        <v>0</v>
      </c>
      <c r="BN42" s="2" t="s">
        <v>189</v>
      </c>
      <c r="BO42" s="5" t="s">
        <v>194</v>
      </c>
      <c r="BP42" s="44">
        <v>0</v>
      </c>
      <c r="BQ42" s="3">
        <f t="shared" si="23"/>
        <v>0</v>
      </c>
      <c r="BR42" s="3">
        <f>'[1]shkö'!AL42</f>
        <v>0</v>
      </c>
      <c r="BS42" s="3">
        <f>'[1]int.kiad.'!BH42</f>
        <v>0</v>
      </c>
      <c r="BT42" s="5">
        <v>0</v>
      </c>
      <c r="BU42" s="129">
        <v>0</v>
      </c>
      <c r="BV42" s="2" t="s">
        <v>189</v>
      </c>
      <c r="BW42" s="5" t="s">
        <v>194</v>
      </c>
      <c r="BX42" s="44">
        <v>300</v>
      </c>
      <c r="BY42" s="3">
        <f t="shared" si="24"/>
        <v>-300</v>
      </c>
      <c r="BZ42" s="3">
        <f>'[1]shkö'!AP42</f>
        <v>0</v>
      </c>
      <c r="CA42" s="3">
        <f>'[1]int.kiad.'!BO42</f>
        <v>0</v>
      </c>
      <c r="CB42" s="5">
        <v>0</v>
      </c>
      <c r="CC42" s="389">
        <v>0</v>
      </c>
      <c r="CD42" s="2" t="s">
        <v>189</v>
      </c>
      <c r="CE42" s="5" t="s">
        <v>194</v>
      </c>
      <c r="CF42" s="44">
        <v>1752</v>
      </c>
      <c r="CG42" s="3">
        <f t="shared" si="25"/>
        <v>-229</v>
      </c>
      <c r="CH42" s="3">
        <f>'[1]shkö'!AU42</f>
        <v>0</v>
      </c>
      <c r="CI42" s="3">
        <f>'[1]int.kiad.'!BV42</f>
        <v>1523</v>
      </c>
      <c r="CJ42" s="5">
        <v>1178</v>
      </c>
      <c r="CK42" s="128">
        <f t="shared" si="41"/>
        <v>77.34734077478662</v>
      </c>
      <c r="CL42" s="2" t="s">
        <v>189</v>
      </c>
      <c r="CM42" s="5" t="s">
        <v>194</v>
      </c>
      <c r="CN42" s="3">
        <f t="shared" si="6"/>
        <v>116904</v>
      </c>
      <c r="CO42" s="3">
        <f t="shared" si="7"/>
        <v>5974</v>
      </c>
      <c r="CP42" s="3">
        <f t="shared" si="8"/>
        <v>5101</v>
      </c>
      <c r="CQ42" s="3">
        <f t="shared" si="9"/>
        <v>127979</v>
      </c>
      <c r="CR42" s="3">
        <f t="shared" si="10"/>
        <v>97769</v>
      </c>
      <c r="CS42" s="128">
        <f t="shared" si="26"/>
        <v>76.39456473327655</v>
      </c>
      <c r="CT42" s="2" t="s">
        <v>189</v>
      </c>
      <c r="CU42" s="5" t="s">
        <v>194</v>
      </c>
      <c r="CV42" s="3">
        <f t="shared" si="27"/>
        <v>114852</v>
      </c>
      <c r="CW42" s="3">
        <f t="shared" si="28"/>
        <v>6503</v>
      </c>
      <c r="CX42" s="3">
        <f t="shared" si="29"/>
        <v>5101</v>
      </c>
      <c r="CY42" s="3">
        <f t="shared" si="30"/>
        <v>126456</v>
      </c>
      <c r="CZ42" s="3">
        <f t="shared" si="31"/>
        <v>96591</v>
      </c>
      <c r="DA42" s="128">
        <f t="shared" si="32"/>
        <v>76.3830897703549</v>
      </c>
      <c r="DB42" s="2" t="s">
        <v>189</v>
      </c>
      <c r="DC42" s="5" t="s">
        <v>194</v>
      </c>
      <c r="DD42" s="3">
        <f t="shared" si="33"/>
        <v>2052</v>
      </c>
      <c r="DE42" s="3">
        <f t="shared" si="34"/>
        <v>-529</v>
      </c>
      <c r="DF42" s="3">
        <f t="shared" si="35"/>
        <v>0</v>
      </c>
      <c r="DG42" s="3">
        <f t="shared" si="36"/>
        <v>1523</v>
      </c>
      <c r="DH42" s="3">
        <f t="shared" si="37"/>
        <v>1178</v>
      </c>
      <c r="DI42" s="128">
        <f t="shared" si="38"/>
        <v>77.34734077478662</v>
      </c>
      <c r="DJ42" s="33" t="s">
        <v>113</v>
      </c>
      <c r="DK42" s="26" t="s">
        <v>209</v>
      </c>
      <c r="DL42" s="41" t="s">
        <v>23</v>
      </c>
      <c r="DM42" s="41">
        <v>0</v>
      </c>
      <c r="DN42" s="366">
        <f>DP42-DM42-DO42</f>
        <v>0</v>
      </c>
      <c r="DO42" s="366">
        <f>'[1]rshkö'!F42</f>
        <v>0</v>
      </c>
      <c r="DP42" s="366">
        <f>'[1]int.kiad.'!CY42</f>
        <v>0</v>
      </c>
      <c r="DQ42" s="130">
        <v>0</v>
      </c>
      <c r="DR42" s="151">
        <v>0</v>
      </c>
      <c r="DS42" s="33" t="s">
        <v>113</v>
      </c>
      <c r="DT42" s="26" t="s">
        <v>209</v>
      </c>
      <c r="DU42" s="41" t="s">
        <v>23</v>
      </c>
      <c r="DV42" s="41">
        <v>0</v>
      </c>
      <c r="DW42" s="366">
        <f>DY42-DV42-DX42</f>
        <v>0</v>
      </c>
      <c r="DX42" s="366">
        <f>'[1]rshkö'!I42</f>
        <v>0</v>
      </c>
      <c r="DY42" s="366">
        <f>'[1]int.kiad.'!DG42</f>
        <v>0</v>
      </c>
      <c r="DZ42" s="130">
        <v>0</v>
      </c>
      <c r="EA42" s="151">
        <v>0</v>
      </c>
      <c r="EB42" s="33" t="s">
        <v>113</v>
      </c>
      <c r="EC42" s="26" t="s">
        <v>209</v>
      </c>
      <c r="ED42" s="41" t="s">
        <v>23</v>
      </c>
      <c r="EE42" s="41">
        <v>0</v>
      </c>
      <c r="EF42" s="366">
        <f>EH42-EE42-EG42</f>
        <v>0</v>
      </c>
      <c r="EG42" s="366">
        <f>'[1]rshkö'!L42</f>
        <v>0</v>
      </c>
      <c r="EH42" s="366">
        <f>'[1]int.kiad.'!DO42</f>
        <v>0</v>
      </c>
      <c r="EI42" s="130">
        <v>0</v>
      </c>
      <c r="EJ42" s="151">
        <v>0</v>
      </c>
      <c r="EK42" s="33" t="s">
        <v>113</v>
      </c>
      <c r="EL42" s="26" t="s">
        <v>209</v>
      </c>
      <c r="EM42" s="41" t="s">
        <v>23</v>
      </c>
      <c r="EN42" s="41">
        <v>0</v>
      </c>
      <c r="EO42" s="366">
        <f>EQ42-EN42-EP42</f>
        <v>0</v>
      </c>
      <c r="EP42" s="366">
        <f>'[1]rshkö'!P42</f>
        <v>0</v>
      </c>
      <c r="EQ42" s="366">
        <f>'[1]int.kiad.'!DW42</f>
        <v>0</v>
      </c>
      <c r="ER42" s="130">
        <v>0</v>
      </c>
      <c r="ES42" s="151">
        <v>0</v>
      </c>
      <c r="ET42" s="33" t="s">
        <v>113</v>
      </c>
      <c r="EU42" s="26" t="s">
        <v>209</v>
      </c>
      <c r="EV42" s="41" t="s">
        <v>23</v>
      </c>
      <c r="EW42" s="41">
        <v>0</v>
      </c>
      <c r="EX42" s="366">
        <f>EZ42-EW42-EY42</f>
        <v>0</v>
      </c>
      <c r="EY42" s="366">
        <f>'[1]rshkö'!S42</f>
        <v>0</v>
      </c>
      <c r="EZ42" s="366">
        <f>'[1]int.kiad.'!EE42</f>
        <v>0</v>
      </c>
      <c r="FA42" s="130">
        <v>0</v>
      </c>
      <c r="FB42" s="151">
        <v>0</v>
      </c>
      <c r="FC42" s="33" t="s">
        <v>113</v>
      </c>
      <c r="FD42" s="26" t="s">
        <v>209</v>
      </c>
      <c r="FE42" s="41" t="s">
        <v>23</v>
      </c>
      <c r="FF42" s="41">
        <v>0</v>
      </c>
      <c r="FG42" s="366">
        <f>FI42-FF42-FH42</f>
        <v>0</v>
      </c>
      <c r="FH42" s="366">
        <f>'[1]rshkö'!V42</f>
        <v>0</v>
      </c>
      <c r="FI42" s="366">
        <f>'[1]int.kiad.'!EM42</f>
        <v>0</v>
      </c>
      <c r="FJ42" s="130">
        <v>0</v>
      </c>
      <c r="FK42" s="151">
        <v>0</v>
      </c>
      <c r="FL42" s="33" t="s">
        <v>113</v>
      </c>
      <c r="FM42" s="26" t="s">
        <v>209</v>
      </c>
      <c r="FN42" s="41" t="s">
        <v>23</v>
      </c>
      <c r="FO42" s="41">
        <v>0</v>
      </c>
      <c r="FP42" s="366">
        <f>FR42-FO42-FQ42</f>
        <v>0</v>
      </c>
      <c r="FQ42" s="366">
        <f>'[1]rshkö'!Y42</f>
        <v>0</v>
      </c>
      <c r="FR42" s="366">
        <f>'[1]int.kiad.'!EU42</f>
        <v>0</v>
      </c>
      <c r="FS42" s="130">
        <v>0</v>
      </c>
      <c r="FT42" s="151">
        <v>0</v>
      </c>
      <c r="FU42" s="33" t="s">
        <v>113</v>
      </c>
      <c r="FV42" s="26" t="s">
        <v>209</v>
      </c>
      <c r="FW42" s="41" t="s">
        <v>23</v>
      </c>
      <c r="FX42" s="38">
        <f>DM42+DV42+EE42+EN42+EW42+FF42+FO42</f>
        <v>0</v>
      </c>
      <c r="FY42" s="38">
        <f t="shared" si="59"/>
        <v>0</v>
      </c>
      <c r="FZ42" s="38">
        <f t="shared" si="59"/>
        <v>0</v>
      </c>
      <c r="GA42" s="38">
        <f t="shared" si="59"/>
        <v>0</v>
      </c>
      <c r="GB42" s="38">
        <f t="shared" si="59"/>
        <v>0</v>
      </c>
      <c r="GC42" s="151">
        <v>0</v>
      </c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</row>
    <row r="43" spans="1:185" ht="12.75">
      <c r="A43" s="3" t="s">
        <v>190</v>
      </c>
      <c r="B43" s="5" t="s">
        <v>195</v>
      </c>
      <c r="C43" s="44">
        <v>193353</v>
      </c>
      <c r="D43" s="3">
        <f t="shared" si="12"/>
        <v>467</v>
      </c>
      <c r="E43" s="3">
        <f>'[1]shkö'!E43</f>
        <v>17852</v>
      </c>
      <c r="F43" s="3">
        <f>'[1]int.kiad.'!D43</f>
        <v>211672</v>
      </c>
      <c r="G43" s="5">
        <v>148219</v>
      </c>
      <c r="H43" s="128">
        <f t="shared" si="13"/>
        <v>70.02296005140029</v>
      </c>
      <c r="I43" s="2" t="s">
        <v>190</v>
      </c>
      <c r="J43" s="5" t="s">
        <v>195</v>
      </c>
      <c r="K43" s="44">
        <v>60360</v>
      </c>
      <c r="L43" s="3">
        <f t="shared" si="14"/>
        <v>150</v>
      </c>
      <c r="M43" s="3">
        <f>'[1]shkö'!I43</f>
        <v>5713</v>
      </c>
      <c r="N43" s="3">
        <f>'[1]int.kiad.'!K43</f>
        <v>66223</v>
      </c>
      <c r="O43" s="5">
        <v>45945</v>
      </c>
      <c r="P43" s="128">
        <f t="shared" si="15"/>
        <v>69.3792187004515</v>
      </c>
      <c r="Q43" s="2" t="s">
        <v>190</v>
      </c>
      <c r="R43" s="5" t="s">
        <v>195</v>
      </c>
      <c r="S43" s="44">
        <v>57674</v>
      </c>
      <c r="T43" s="3">
        <f t="shared" si="16"/>
        <v>-26384</v>
      </c>
      <c r="U43" s="3">
        <f>'[1]shkö'!M43</f>
        <v>3221</v>
      </c>
      <c r="V43" s="3">
        <f>'[1]int.kiad.'!R43</f>
        <v>34511</v>
      </c>
      <c r="W43" s="5">
        <v>25792</v>
      </c>
      <c r="X43" s="128">
        <f t="shared" si="17"/>
        <v>74.73559155052013</v>
      </c>
      <c r="Y43" s="2" t="s">
        <v>190</v>
      </c>
      <c r="Z43" s="5" t="s">
        <v>195</v>
      </c>
      <c r="AA43" s="44">
        <v>24379</v>
      </c>
      <c r="AB43" s="3">
        <f t="shared" si="18"/>
        <v>0</v>
      </c>
      <c r="AC43" s="3">
        <f>'[1]shkö'!Q43</f>
        <v>-24379</v>
      </c>
      <c r="AD43" s="3">
        <f>'[1]int.kiad.'!Y43</f>
        <v>0</v>
      </c>
      <c r="AE43" s="5">
        <v>0</v>
      </c>
      <c r="AF43" s="129">
        <v>0</v>
      </c>
      <c r="AG43" s="204">
        <v>0</v>
      </c>
      <c r="AH43" s="2" t="s">
        <v>190</v>
      </c>
      <c r="AI43" s="5" t="s">
        <v>195</v>
      </c>
      <c r="AJ43" s="3">
        <f t="shared" si="0"/>
        <v>33295</v>
      </c>
      <c r="AK43" s="3">
        <f t="shared" si="1"/>
        <v>-26384</v>
      </c>
      <c r="AL43" s="3">
        <f t="shared" si="2"/>
        <v>27600</v>
      </c>
      <c r="AM43" s="3">
        <f t="shared" si="3"/>
        <v>34511</v>
      </c>
      <c r="AN43" s="201">
        <f t="shared" si="19"/>
        <v>25792</v>
      </c>
      <c r="AO43" s="128">
        <f t="shared" si="20"/>
        <v>74.73559155052013</v>
      </c>
      <c r="AP43" s="2" t="s">
        <v>190</v>
      </c>
      <c r="AQ43" s="5" t="s">
        <v>195</v>
      </c>
      <c r="AR43" s="44">
        <v>0</v>
      </c>
      <c r="AS43" s="3">
        <f t="shared" si="21"/>
        <v>0</v>
      </c>
      <c r="AT43" s="3">
        <f>'[1]shkö'!Z43</f>
        <v>0</v>
      </c>
      <c r="AU43" s="3">
        <f>'[1]int.kiad.'!AM43</f>
        <v>0</v>
      </c>
      <c r="AV43" s="5">
        <v>0</v>
      </c>
      <c r="AW43" s="129">
        <v>0</v>
      </c>
      <c r="AX43" s="2" t="s">
        <v>190</v>
      </c>
      <c r="AY43" s="5" t="s">
        <v>195</v>
      </c>
      <c r="AZ43" s="44">
        <v>0</v>
      </c>
      <c r="BA43" s="3">
        <f t="shared" si="22"/>
        <v>0</v>
      </c>
      <c r="BB43" s="3">
        <f>'[1]shkö'!AD43</f>
        <v>0</v>
      </c>
      <c r="BC43" s="3">
        <f>'[1]int.kiad.'!AT43</f>
        <v>0</v>
      </c>
      <c r="BD43" s="5">
        <v>0</v>
      </c>
      <c r="BE43" s="129">
        <v>0</v>
      </c>
      <c r="BF43" s="2" t="s">
        <v>190</v>
      </c>
      <c r="BG43" s="5" t="s">
        <v>195</v>
      </c>
      <c r="BH43" s="3">
        <f t="shared" si="4"/>
        <v>0</v>
      </c>
      <c r="BI43" s="3">
        <f t="shared" si="58"/>
        <v>0</v>
      </c>
      <c r="BJ43" s="3">
        <f t="shared" si="58"/>
        <v>0</v>
      </c>
      <c r="BK43" s="3">
        <f t="shared" si="58"/>
        <v>0</v>
      </c>
      <c r="BL43" s="3">
        <f t="shared" si="58"/>
        <v>0</v>
      </c>
      <c r="BM43" s="129">
        <v>0</v>
      </c>
      <c r="BN43" s="2" t="s">
        <v>190</v>
      </c>
      <c r="BO43" s="5" t="s">
        <v>195</v>
      </c>
      <c r="BP43" s="44">
        <v>0</v>
      </c>
      <c r="BQ43" s="3">
        <f t="shared" si="23"/>
        <v>0</v>
      </c>
      <c r="BR43" s="3">
        <f>'[1]shkö'!AL43</f>
        <v>0</v>
      </c>
      <c r="BS43" s="3">
        <f>'[1]int.kiad.'!BH43</f>
        <v>0</v>
      </c>
      <c r="BT43" s="5">
        <v>0</v>
      </c>
      <c r="BU43" s="129">
        <v>0</v>
      </c>
      <c r="BV43" s="2" t="s">
        <v>190</v>
      </c>
      <c r="BW43" s="5" t="s">
        <v>195</v>
      </c>
      <c r="BX43" s="44">
        <v>147</v>
      </c>
      <c r="BY43" s="3">
        <f t="shared" si="24"/>
        <v>0</v>
      </c>
      <c r="BZ43" s="3">
        <f>'[1]shkö'!AP43</f>
        <v>0</v>
      </c>
      <c r="CA43" s="3">
        <f>'[1]int.kiad.'!BO43</f>
        <v>147</v>
      </c>
      <c r="CB43" s="5">
        <v>314</v>
      </c>
      <c r="CC43" s="128">
        <f>CB43/CA43*100</f>
        <v>213.60544217687075</v>
      </c>
      <c r="CD43" s="2" t="s">
        <v>190</v>
      </c>
      <c r="CE43" s="5" t="s">
        <v>195</v>
      </c>
      <c r="CF43" s="44">
        <v>4026</v>
      </c>
      <c r="CG43" s="3">
        <f t="shared" si="25"/>
        <v>26384</v>
      </c>
      <c r="CH43" s="3">
        <f>'[1]shkö'!AU43</f>
        <v>0</v>
      </c>
      <c r="CI43" s="3">
        <f>'[1]int.kiad.'!BV43</f>
        <v>30410</v>
      </c>
      <c r="CJ43" s="5">
        <v>9999</v>
      </c>
      <c r="CK43" s="128">
        <f t="shared" si="41"/>
        <v>32.880631371259454</v>
      </c>
      <c r="CL43" s="2" t="s">
        <v>190</v>
      </c>
      <c r="CM43" s="5" t="s">
        <v>195</v>
      </c>
      <c r="CN43" s="3">
        <f t="shared" si="6"/>
        <v>315560</v>
      </c>
      <c r="CO43" s="3">
        <f t="shared" si="7"/>
        <v>617</v>
      </c>
      <c r="CP43" s="3">
        <f t="shared" si="8"/>
        <v>26786</v>
      </c>
      <c r="CQ43" s="3">
        <f t="shared" si="9"/>
        <v>342963</v>
      </c>
      <c r="CR43" s="3">
        <f t="shared" si="10"/>
        <v>230269</v>
      </c>
      <c r="CS43" s="128">
        <f t="shared" si="26"/>
        <v>67.1410618638162</v>
      </c>
      <c r="CT43" s="2" t="s">
        <v>190</v>
      </c>
      <c r="CU43" s="5" t="s">
        <v>195</v>
      </c>
      <c r="CV43" s="3">
        <f t="shared" si="27"/>
        <v>311387</v>
      </c>
      <c r="CW43" s="3">
        <f t="shared" si="28"/>
        <v>-25767</v>
      </c>
      <c r="CX43" s="3">
        <f t="shared" si="29"/>
        <v>26786</v>
      </c>
      <c r="CY43" s="3">
        <f t="shared" si="30"/>
        <v>312406</v>
      </c>
      <c r="CZ43" s="3">
        <f t="shared" si="31"/>
        <v>219956</v>
      </c>
      <c r="DA43" s="128">
        <f t="shared" si="32"/>
        <v>70.40709845521533</v>
      </c>
      <c r="DB43" s="2" t="s">
        <v>190</v>
      </c>
      <c r="DC43" s="5" t="s">
        <v>195</v>
      </c>
      <c r="DD43" s="3">
        <f t="shared" si="33"/>
        <v>4173</v>
      </c>
      <c r="DE43" s="3">
        <f t="shared" si="34"/>
        <v>26384</v>
      </c>
      <c r="DF43" s="3">
        <f t="shared" si="35"/>
        <v>0</v>
      </c>
      <c r="DG43" s="3">
        <f t="shared" si="36"/>
        <v>30557</v>
      </c>
      <c r="DH43" s="3">
        <f t="shared" si="37"/>
        <v>10313</v>
      </c>
      <c r="DI43" s="128">
        <f t="shared" si="38"/>
        <v>33.750040907157114</v>
      </c>
      <c r="DJ43" s="300" t="s">
        <v>113</v>
      </c>
      <c r="DK43" s="295"/>
      <c r="DL43" s="295" t="s">
        <v>154</v>
      </c>
      <c r="DM43" s="296">
        <f>SUM(DM37:DM42)</f>
        <v>786294</v>
      </c>
      <c r="DN43" s="296">
        <f>SUM(DN37:DN42)</f>
        <v>32403</v>
      </c>
      <c r="DO43" s="296">
        <f>SUM(DO37:DO42)</f>
        <v>18036</v>
      </c>
      <c r="DP43" s="296">
        <f>SUM(DP37:DP42)</f>
        <v>836733</v>
      </c>
      <c r="DQ43" s="296">
        <f>SUM(DQ37:DQ42)</f>
        <v>618293</v>
      </c>
      <c r="DR43" s="297">
        <f>DQ43/DP43*100</f>
        <v>73.89370324822852</v>
      </c>
      <c r="DS43" s="300" t="s">
        <v>113</v>
      </c>
      <c r="DT43" s="295"/>
      <c r="DU43" s="295" t="s">
        <v>154</v>
      </c>
      <c r="DV43" s="296">
        <f>SUM(DV37:DV42)</f>
        <v>265673</v>
      </c>
      <c r="DW43" s="296">
        <f>SUM(DW37:DW42)</f>
        <v>10365</v>
      </c>
      <c r="DX43" s="296">
        <f>SUM(DX37:DX42)</f>
        <v>5763</v>
      </c>
      <c r="DY43" s="296">
        <f>SUM(DY37:DY42)</f>
        <v>281801</v>
      </c>
      <c r="DZ43" s="296">
        <f>SUM(DZ37:DZ42)</f>
        <v>209902</v>
      </c>
      <c r="EA43" s="297">
        <f>DZ43/DY43*100</f>
        <v>74.48589607559944</v>
      </c>
      <c r="EB43" s="300" t="s">
        <v>113</v>
      </c>
      <c r="EC43" s="295"/>
      <c r="ED43" s="295" t="s">
        <v>154</v>
      </c>
      <c r="EE43" s="296">
        <f>SUM(EE37:EE42)</f>
        <v>294197</v>
      </c>
      <c r="EF43" s="296">
        <f>SUM(EF37:EF42)</f>
        <v>13064</v>
      </c>
      <c r="EG43" s="296">
        <f>SUM(EG37:EG42)</f>
        <v>-14488</v>
      </c>
      <c r="EH43" s="296">
        <f>SUM(EH37:EH42)</f>
        <v>292773</v>
      </c>
      <c r="EI43" s="296">
        <f>SUM(EI37:EI42)</f>
        <v>192316</v>
      </c>
      <c r="EJ43" s="297">
        <f>EI43/EH43*100</f>
        <v>65.68775126121604</v>
      </c>
      <c r="EK43" s="300" t="s">
        <v>113</v>
      </c>
      <c r="EL43" s="295"/>
      <c r="EM43" s="295" t="s">
        <v>154</v>
      </c>
      <c r="EN43" s="296">
        <f>SUM(EN37:EN42)</f>
        <v>0</v>
      </c>
      <c r="EO43" s="296">
        <f>SUM(EO37:EO42)</f>
        <v>0</v>
      </c>
      <c r="EP43" s="296">
        <f>SUM(EP37:EP42)</f>
        <v>0</v>
      </c>
      <c r="EQ43" s="296">
        <f>SUM(EQ37:EQ42)</f>
        <v>0</v>
      </c>
      <c r="ER43" s="296">
        <f>SUM(ER37:ER42)</f>
        <v>0</v>
      </c>
      <c r="ES43" s="298">
        <v>0</v>
      </c>
      <c r="ET43" s="300" t="s">
        <v>113</v>
      </c>
      <c r="EU43" s="295"/>
      <c r="EV43" s="295" t="s">
        <v>154</v>
      </c>
      <c r="EW43" s="296">
        <f>SUM(EW37:EW42)</f>
        <v>0</v>
      </c>
      <c r="EX43" s="296">
        <f>SUM(EX37:EX42)</f>
        <v>0</v>
      </c>
      <c r="EY43" s="296">
        <f>SUM(EY37:EY42)</f>
        <v>0</v>
      </c>
      <c r="EZ43" s="296">
        <f>SUM(EZ37:EZ42)</f>
        <v>0</v>
      </c>
      <c r="FA43" s="296">
        <f>SUM(FA37:FA42)</f>
        <v>0</v>
      </c>
      <c r="FB43" s="298">
        <v>0</v>
      </c>
      <c r="FC43" s="300" t="s">
        <v>113</v>
      </c>
      <c r="FD43" s="295"/>
      <c r="FE43" s="295" t="s">
        <v>154</v>
      </c>
      <c r="FF43" s="296">
        <f>SUM(FF37:FF42)</f>
        <v>30</v>
      </c>
      <c r="FG43" s="296">
        <f>SUM(FG37:FG42)</f>
        <v>0</v>
      </c>
      <c r="FH43" s="296">
        <f>SUM(FH37:FH42)</f>
        <v>0</v>
      </c>
      <c r="FI43" s="296">
        <f>SUM(FI37:FI42)</f>
        <v>30</v>
      </c>
      <c r="FJ43" s="296">
        <f>SUM(FJ37:FJ42)</f>
        <v>0</v>
      </c>
      <c r="FK43" s="298">
        <v>0</v>
      </c>
      <c r="FL43" s="300" t="s">
        <v>113</v>
      </c>
      <c r="FM43" s="295"/>
      <c r="FN43" s="295" t="s">
        <v>154</v>
      </c>
      <c r="FO43" s="296">
        <f>SUM(FO37:FO42)</f>
        <v>4502</v>
      </c>
      <c r="FP43" s="296">
        <f>SUM(FP37:FP42)</f>
        <v>5784</v>
      </c>
      <c r="FQ43" s="296">
        <f>SUM(FQ37:FQ42)</f>
        <v>207</v>
      </c>
      <c r="FR43" s="296">
        <f>SUM(FR37:FR42)</f>
        <v>10493</v>
      </c>
      <c r="FS43" s="296">
        <f>SUM(FS37:FS42)</f>
        <v>3761</v>
      </c>
      <c r="FT43" s="297">
        <f>FS43/FR43*100</f>
        <v>35.842942914323835</v>
      </c>
      <c r="FU43" s="300" t="s">
        <v>113</v>
      </c>
      <c r="FV43" s="295"/>
      <c r="FW43" s="295" t="s">
        <v>154</v>
      </c>
      <c r="FX43" s="296">
        <f>SUM(FX37:FX42)</f>
        <v>1350696</v>
      </c>
      <c r="FY43" s="296">
        <f>SUM(FY37:FY42)</f>
        <v>61616</v>
      </c>
      <c r="FZ43" s="296">
        <f>SUM(FZ37:FZ42)</f>
        <v>9518</v>
      </c>
      <c r="GA43" s="296">
        <f>SUM(GA37:GA42)</f>
        <v>1421830</v>
      </c>
      <c r="GB43" s="296">
        <f>SUM(GB37:GB42)</f>
        <v>1024272</v>
      </c>
      <c r="GC43" s="297">
        <f>GB43/GA43*100</f>
        <v>72.0389920032634</v>
      </c>
    </row>
    <row r="44" spans="1:185" ht="12.75">
      <c r="A44" s="2" t="s">
        <v>192</v>
      </c>
      <c r="B44" s="5" t="s">
        <v>27</v>
      </c>
      <c r="C44" s="44">
        <v>315</v>
      </c>
      <c r="D44" s="3">
        <f t="shared" si="12"/>
        <v>0</v>
      </c>
      <c r="E44" s="3">
        <f>'[1]shkö'!E44</f>
        <v>3923</v>
      </c>
      <c r="F44" s="3">
        <f>'[1]int.kiad.'!D44</f>
        <v>4238</v>
      </c>
      <c r="G44" s="5">
        <v>2666</v>
      </c>
      <c r="H44" s="128">
        <f t="shared" si="13"/>
        <v>62.90703161868806</v>
      </c>
      <c r="I44" s="2" t="s">
        <v>192</v>
      </c>
      <c r="J44" s="5" t="s">
        <v>27</v>
      </c>
      <c r="K44" s="44">
        <v>108</v>
      </c>
      <c r="L44" s="3">
        <f t="shared" si="14"/>
        <v>0</v>
      </c>
      <c r="M44" s="3">
        <f>'[1]shkö'!I44</f>
        <v>1320</v>
      </c>
      <c r="N44" s="3">
        <f>'[1]int.kiad.'!K44</f>
        <v>1428</v>
      </c>
      <c r="O44" s="5">
        <v>973</v>
      </c>
      <c r="P44" s="128">
        <f t="shared" si="15"/>
        <v>68.13725490196079</v>
      </c>
      <c r="Q44" s="2" t="s">
        <v>192</v>
      </c>
      <c r="R44" s="200" t="s">
        <v>27</v>
      </c>
      <c r="S44" s="44">
        <v>1490</v>
      </c>
      <c r="T44" s="3">
        <f t="shared" si="16"/>
        <v>0</v>
      </c>
      <c r="U44" s="3">
        <f>'[1]shkö'!M44</f>
        <v>18</v>
      </c>
      <c r="V44" s="3">
        <f>'[1]int.kiad.'!R44</f>
        <v>1508</v>
      </c>
      <c r="W44" s="5">
        <v>684</v>
      </c>
      <c r="X44" s="128">
        <f t="shared" si="17"/>
        <v>45.35809018567639</v>
      </c>
      <c r="Y44" s="2" t="s">
        <v>192</v>
      </c>
      <c r="Z44" s="200" t="s">
        <v>221</v>
      </c>
      <c r="AA44" s="44">
        <v>0</v>
      </c>
      <c r="AB44" s="3">
        <f t="shared" si="18"/>
        <v>0</v>
      </c>
      <c r="AC44" s="3">
        <f>'[1]shkö'!Q44</f>
        <v>0</v>
      </c>
      <c r="AD44" s="3">
        <f>'[1]int.kiad.'!Y44</f>
        <v>0</v>
      </c>
      <c r="AE44" s="5">
        <v>0</v>
      </c>
      <c r="AF44" s="129">
        <v>0</v>
      </c>
      <c r="AG44" s="204">
        <v>0</v>
      </c>
      <c r="AH44" s="2" t="s">
        <v>192</v>
      </c>
      <c r="AI44" s="5" t="s">
        <v>27</v>
      </c>
      <c r="AJ44" s="3">
        <f t="shared" si="0"/>
        <v>1490</v>
      </c>
      <c r="AK44" s="3">
        <f t="shared" si="1"/>
        <v>0</v>
      </c>
      <c r="AL44" s="3">
        <f t="shared" si="2"/>
        <v>18</v>
      </c>
      <c r="AM44" s="3">
        <f t="shared" si="3"/>
        <v>1508</v>
      </c>
      <c r="AN44" s="201">
        <f t="shared" si="19"/>
        <v>684</v>
      </c>
      <c r="AO44" s="128">
        <f t="shared" si="20"/>
        <v>45.35809018567639</v>
      </c>
      <c r="AP44" s="2" t="s">
        <v>192</v>
      </c>
      <c r="AQ44" s="5" t="s">
        <v>27</v>
      </c>
      <c r="AR44" s="44">
        <v>31592</v>
      </c>
      <c r="AS44" s="3">
        <f t="shared" si="21"/>
        <v>0</v>
      </c>
      <c r="AT44" s="3">
        <f>'[1]shkö'!Z44</f>
        <v>-761</v>
      </c>
      <c r="AU44" s="3">
        <f>'[1]int.kiad.'!AM44</f>
        <v>30831</v>
      </c>
      <c r="AV44" s="5">
        <v>25487</v>
      </c>
      <c r="AW44" s="128">
        <f t="shared" si="39"/>
        <v>82.66679640621453</v>
      </c>
      <c r="AX44" s="2" t="s">
        <v>192</v>
      </c>
      <c r="AY44" s="5" t="s">
        <v>27</v>
      </c>
      <c r="AZ44" s="44">
        <v>30092</v>
      </c>
      <c r="BA44" s="3">
        <f t="shared" si="22"/>
        <v>0</v>
      </c>
      <c r="BB44" s="3">
        <f>'[1]shkö'!AD44</f>
        <v>-761</v>
      </c>
      <c r="BC44" s="3">
        <f>'[1]int.kiad.'!AT44</f>
        <v>29331</v>
      </c>
      <c r="BD44" s="5">
        <v>23860</v>
      </c>
      <c r="BE44" s="128">
        <f>BD44/BC44*100</f>
        <v>81.34737990521973</v>
      </c>
      <c r="BF44" s="2" t="s">
        <v>192</v>
      </c>
      <c r="BG44" s="5" t="s">
        <v>27</v>
      </c>
      <c r="BH44" s="3">
        <f t="shared" si="4"/>
        <v>1500</v>
      </c>
      <c r="BI44" s="3">
        <f t="shared" si="58"/>
        <v>0</v>
      </c>
      <c r="BJ44" s="3">
        <f t="shared" si="58"/>
        <v>0</v>
      </c>
      <c r="BK44" s="3">
        <f t="shared" si="58"/>
        <v>1500</v>
      </c>
      <c r="BL44" s="3">
        <f t="shared" si="58"/>
        <v>1627</v>
      </c>
      <c r="BM44" s="128">
        <f t="shared" si="40"/>
        <v>108.46666666666667</v>
      </c>
      <c r="BN44" s="2" t="s">
        <v>192</v>
      </c>
      <c r="BO44" s="5" t="s">
        <v>27</v>
      </c>
      <c r="BP44" s="44">
        <v>0</v>
      </c>
      <c r="BQ44" s="3">
        <f t="shared" si="23"/>
        <v>0</v>
      </c>
      <c r="BR44" s="3">
        <f>'[1]shkö'!AL44</f>
        <v>0</v>
      </c>
      <c r="BS44" s="3">
        <f>'[1]int.kiad.'!BH44</f>
        <v>0</v>
      </c>
      <c r="BT44" s="5">
        <v>0</v>
      </c>
      <c r="BU44" s="129">
        <v>0</v>
      </c>
      <c r="BV44" s="2" t="s">
        <v>192</v>
      </c>
      <c r="BW44" s="5" t="s">
        <v>27</v>
      </c>
      <c r="BX44" s="44">
        <v>0</v>
      </c>
      <c r="BY44" s="3">
        <f t="shared" si="24"/>
        <v>0</v>
      </c>
      <c r="BZ44" s="3">
        <f>'[1]shkö'!AP44</f>
        <v>0</v>
      </c>
      <c r="CA44" s="3">
        <f>'[1]int.kiad.'!BO44</f>
        <v>0</v>
      </c>
      <c r="CB44" s="5">
        <v>0</v>
      </c>
      <c r="CC44" s="129">
        <v>0</v>
      </c>
      <c r="CD44" s="2" t="s">
        <v>192</v>
      </c>
      <c r="CE44" s="5" t="s">
        <v>27</v>
      </c>
      <c r="CF44" s="44">
        <v>0</v>
      </c>
      <c r="CG44" s="3">
        <f t="shared" si="25"/>
        <v>0</v>
      </c>
      <c r="CH44" s="3">
        <f>'[1]shkö'!AU44</f>
        <v>0</v>
      </c>
      <c r="CI44" s="3">
        <f>'[1]int.kiad.'!BV44</f>
        <v>0</v>
      </c>
      <c r="CJ44" s="5">
        <v>0</v>
      </c>
      <c r="CK44" s="129">
        <v>0</v>
      </c>
      <c r="CL44" s="2" t="s">
        <v>192</v>
      </c>
      <c r="CM44" s="5" t="s">
        <v>27</v>
      </c>
      <c r="CN44" s="3">
        <f t="shared" si="6"/>
        <v>33505</v>
      </c>
      <c r="CO44" s="3">
        <f t="shared" si="7"/>
        <v>0</v>
      </c>
      <c r="CP44" s="3">
        <f t="shared" si="8"/>
        <v>4500</v>
      </c>
      <c r="CQ44" s="3">
        <f t="shared" si="9"/>
        <v>38005</v>
      </c>
      <c r="CR44" s="3">
        <f t="shared" si="10"/>
        <v>29810</v>
      </c>
      <c r="CS44" s="128">
        <f t="shared" si="26"/>
        <v>78.43704775687411</v>
      </c>
      <c r="CT44" s="2" t="s">
        <v>192</v>
      </c>
      <c r="CU44" s="5" t="s">
        <v>27</v>
      </c>
      <c r="CV44" s="3">
        <f t="shared" si="27"/>
        <v>3413</v>
      </c>
      <c r="CW44" s="3">
        <f t="shared" si="28"/>
        <v>0</v>
      </c>
      <c r="CX44" s="3">
        <f t="shared" si="29"/>
        <v>5261</v>
      </c>
      <c r="CY44" s="3">
        <f t="shared" si="30"/>
        <v>8674</v>
      </c>
      <c r="CZ44" s="3">
        <f t="shared" si="31"/>
        <v>5950</v>
      </c>
      <c r="DA44" s="128">
        <f t="shared" si="32"/>
        <v>68.5958035508416</v>
      </c>
      <c r="DB44" s="2" t="s">
        <v>192</v>
      </c>
      <c r="DC44" s="5" t="s">
        <v>27</v>
      </c>
      <c r="DD44" s="3">
        <f t="shared" si="33"/>
        <v>30092</v>
      </c>
      <c r="DE44" s="3">
        <f t="shared" si="34"/>
        <v>0</v>
      </c>
      <c r="DF44" s="3">
        <f t="shared" si="35"/>
        <v>-761</v>
      </c>
      <c r="DG44" s="3">
        <f t="shared" si="36"/>
        <v>29331</v>
      </c>
      <c r="DH44" s="3">
        <f t="shared" si="37"/>
        <v>23860</v>
      </c>
      <c r="DI44" s="128">
        <f t="shared" si="38"/>
        <v>81.34737990521973</v>
      </c>
      <c r="DJ44" s="42"/>
      <c r="DK44" s="31"/>
      <c r="DL44" s="31" t="s">
        <v>116</v>
      </c>
      <c r="DM44" s="31"/>
      <c r="DN44" s="31"/>
      <c r="DO44" s="31"/>
      <c r="DP44" s="31"/>
      <c r="DQ44" s="31"/>
      <c r="DR44" s="31"/>
      <c r="DS44" s="42"/>
      <c r="DT44" s="31"/>
      <c r="DU44" s="31" t="s">
        <v>116</v>
      </c>
      <c r="DV44" s="31"/>
      <c r="DW44" s="31"/>
      <c r="DX44" s="31"/>
      <c r="DY44" s="31"/>
      <c r="DZ44" s="31"/>
      <c r="EA44" s="31"/>
      <c r="EB44" s="42"/>
      <c r="EC44" s="31"/>
      <c r="ED44" s="31" t="s">
        <v>116</v>
      </c>
      <c r="EE44" s="31"/>
      <c r="EF44" s="31"/>
      <c r="EG44" s="31"/>
      <c r="EH44" s="31"/>
      <c r="EI44" s="31"/>
      <c r="EJ44" s="31"/>
      <c r="EK44" s="42"/>
      <c r="EL44" s="31"/>
      <c r="EM44" s="31" t="s">
        <v>116</v>
      </c>
      <c r="EN44" s="31"/>
      <c r="EO44" s="31"/>
      <c r="EP44" s="31"/>
      <c r="EQ44" s="31"/>
      <c r="ER44" s="31"/>
      <c r="ES44" s="31"/>
      <c r="ET44" s="42"/>
      <c r="EU44" s="31"/>
      <c r="EV44" s="31" t="s">
        <v>116</v>
      </c>
      <c r="EW44" s="31"/>
      <c r="EX44" s="31"/>
      <c r="EY44" s="31"/>
      <c r="EZ44" s="31"/>
      <c r="FA44" s="31"/>
      <c r="FB44" s="31"/>
      <c r="FC44" s="42"/>
      <c r="FD44" s="31"/>
      <c r="FE44" s="31" t="s">
        <v>116</v>
      </c>
      <c r="FF44" s="31"/>
      <c r="FG44" s="31"/>
      <c r="FH44" s="31"/>
      <c r="FI44" s="31"/>
      <c r="FJ44" s="31"/>
      <c r="FK44" s="31"/>
      <c r="FL44" s="42"/>
      <c r="FM44" s="31"/>
      <c r="FN44" s="31" t="s">
        <v>116</v>
      </c>
      <c r="FO44" s="31"/>
      <c r="FP44" s="31"/>
      <c r="FQ44" s="31"/>
      <c r="FR44" s="31"/>
      <c r="FS44" s="31"/>
      <c r="FT44" s="31"/>
      <c r="FU44" s="42"/>
      <c r="FV44" s="31"/>
      <c r="FW44" s="31" t="s">
        <v>116</v>
      </c>
      <c r="FX44" s="31"/>
      <c r="FY44" s="31"/>
      <c r="FZ44" s="31"/>
      <c r="GA44" s="31"/>
      <c r="GB44" s="31"/>
      <c r="GC44" s="31"/>
    </row>
    <row r="45" spans="1:185" ht="12.75">
      <c r="A45" s="262" t="s">
        <v>116</v>
      </c>
      <c r="B45" s="263" t="s">
        <v>196</v>
      </c>
      <c r="C45" s="264">
        <f>SUM(C6:C44)</f>
        <v>5263784</v>
      </c>
      <c r="D45" s="264">
        <f>SUM(D6:D44)</f>
        <v>170210</v>
      </c>
      <c r="E45" s="264">
        <f>SUM(E6:E44)</f>
        <v>128510</v>
      </c>
      <c r="F45" s="264">
        <f>SUM(F6:F44)</f>
        <v>5562504</v>
      </c>
      <c r="G45" s="264">
        <f>SUM(G6:G44)</f>
        <v>4279248</v>
      </c>
      <c r="H45" s="265">
        <f t="shared" si="13"/>
        <v>76.93024580296931</v>
      </c>
      <c r="I45" s="262" t="s">
        <v>116</v>
      </c>
      <c r="J45" s="263" t="s">
        <v>196</v>
      </c>
      <c r="K45" s="264">
        <f>SUM(K6:K44)</f>
        <v>1760916</v>
      </c>
      <c r="L45" s="264">
        <f>SUM(L6:L44)</f>
        <v>51244</v>
      </c>
      <c r="M45" s="264">
        <f>SUM(M6:M44)</f>
        <v>40924</v>
      </c>
      <c r="N45" s="264">
        <f>SUM(N6:N44)</f>
        <v>1853084</v>
      </c>
      <c r="O45" s="264">
        <f>SUM(O6:O44)</f>
        <v>1424631</v>
      </c>
      <c r="P45" s="265">
        <f t="shared" si="15"/>
        <v>76.87892184056416</v>
      </c>
      <c r="Q45" s="262" t="s">
        <v>116</v>
      </c>
      <c r="R45" s="263" t="s">
        <v>196</v>
      </c>
      <c r="S45" s="264">
        <f>SUM(S6:S44)</f>
        <v>3015716</v>
      </c>
      <c r="T45" s="264">
        <f>SUM(T6:T44)</f>
        <v>136564</v>
      </c>
      <c r="U45" s="264">
        <f>SUM(U6:U44)</f>
        <v>-86432</v>
      </c>
      <c r="V45" s="264">
        <f>SUM(V6:V44)</f>
        <v>3065848</v>
      </c>
      <c r="W45" s="264">
        <f>SUM(W6:W44)</f>
        <v>2221205</v>
      </c>
      <c r="X45" s="265">
        <f t="shared" si="17"/>
        <v>72.44993880975183</v>
      </c>
      <c r="Y45" s="262" t="s">
        <v>116</v>
      </c>
      <c r="Z45" s="263" t="s">
        <v>196</v>
      </c>
      <c r="AA45" s="264">
        <f>SUM(AA6:AA44)</f>
        <v>253154</v>
      </c>
      <c r="AB45" s="264">
        <f>SUM(AB6:AB44)</f>
        <v>0</v>
      </c>
      <c r="AC45" s="264">
        <f>SUM(AC6:AC44)</f>
        <v>-253154</v>
      </c>
      <c r="AD45" s="264">
        <f>SUM(AD6:AD44)</f>
        <v>0</v>
      </c>
      <c r="AE45" s="264">
        <f>SUM(AE6:AE44)</f>
        <v>0</v>
      </c>
      <c r="AF45" s="266">
        <v>0</v>
      </c>
      <c r="AG45" s="264">
        <f>SUM(AG6:AG44)</f>
        <v>9267</v>
      </c>
      <c r="AH45" s="262" t="s">
        <v>116</v>
      </c>
      <c r="AI45" s="263" t="s">
        <v>196</v>
      </c>
      <c r="AJ45" s="264">
        <f>SUM(AJ6:AJ44)</f>
        <v>2762562</v>
      </c>
      <c r="AK45" s="264">
        <f>SUM(AK6:AK44)</f>
        <v>136564</v>
      </c>
      <c r="AL45" s="264">
        <f>SUM(AL6:AL44)</f>
        <v>166722</v>
      </c>
      <c r="AM45" s="264">
        <f>SUM(AM6:AM44)</f>
        <v>3065848</v>
      </c>
      <c r="AN45" s="264">
        <f>SUM(AN6:AN44)</f>
        <v>2211938</v>
      </c>
      <c r="AO45" s="265">
        <f t="shared" si="20"/>
        <v>72.14767333540345</v>
      </c>
      <c r="AP45" s="262" t="s">
        <v>116</v>
      </c>
      <c r="AQ45" s="263" t="s">
        <v>196</v>
      </c>
      <c r="AR45" s="264">
        <f>SUM(AR6:AR44)</f>
        <v>36335</v>
      </c>
      <c r="AS45" s="264">
        <f>SUM(AS6:AS44)</f>
        <v>7836</v>
      </c>
      <c r="AT45" s="264">
        <f>SUM(AT6:AT44)</f>
        <v>-855</v>
      </c>
      <c r="AU45" s="264">
        <f>SUM(AU6:AU44)</f>
        <v>43316</v>
      </c>
      <c r="AV45" s="264">
        <f>SUM(AV6:AV44)</f>
        <v>34900</v>
      </c>
      <c r="AW45" s="265">
        <f t="shared" si="39"/>
        <v>80.5706898143873</v>
      </c>
      <c r="AX45" s="262" t="s">
        <v>116</v>
      </c>
      <c r="AY45" s="263" t="s">
        <v>196</v>
      </c>
      <c r="AZ45" s="264">
        <f>SUM(AZ6:AZ44)</f>
        <v>30092</v>
      </c>
      <c r="BA45" s="264">
        <f>SUM(BA6:BA44)</f>
        <v>0</v>
      </c>
      <c r="BB45" s="264">
        <f>SUM(BB6:BB44)</f>
        <v>-761</v>
      </c>
      <c r="BC45" s="264">
        <f>SUM(BC6:BC44)</f>
        <v>29331</v>
      </c>
      <c r="BD45" s="264">
        <f>SUM(BD6:BD44)</f>
        <v>23860</v>
      </c>
      <c r="BE45" s="265">
        <f>BD45/BC45*100</f>
        <v>81.34737990521973</v>
      </c>
      <c r="BF45" s="262" t="s">
        <v>116</v>
      </c>
      <c r="BG45" s="263" t="s">
        <v>196</v>
      </c>
      <c r="BH45" s="264">
        <f>SUM(BH6:BH44)</f>
        <v>6243</v>
      </c>
      <c r="BI45" s="264">
        <f>SUM(BI6:BI44)</f>
        <v>7836</v>
      </c>
      <c r="BJ45" s="264">
        <f>SUM(BJ6:BJ44)</f>
        <v>-94</v>
      </c>
      <c r="BK45" s="264">
        <f>SUM(BK6:BK44)</f>
        <v>13985</v>
      </c>
      <c r="BL45" s="264">
        <f>SUM(BL6:BL44)</f>
        <v>11040</v>
      </c>
      <c r="BM45" s="265">
        <f t="shared" si="40"/>
        <v>78.94172327493743</v>
      </c>
      <c r="BN45" s="262" t="s">
        <v>116</v>
      </c>
      <c r="BO45" s="263" t="s">
        <v>196</v>
      </c>
      <c r="BP45" s="264">
        <f>SUM(BP6:BP44)</f>
        <v>12162</v>
      </c>
      <c r="BQ45" s="264">
        <f>SUM(BQ6:BQ44)</f>
        <v>3347</v>
      </c>
      <c r="BR45" s="264">
        <f>SUM(BR6:BR44)</f>
        <v>1493</v>
      </c>
      <c r="BS45" s="264">
        <f>SUM(BS6:BS44)</f>
        <v>17002</v>
      </c>
      <c r="BT45" s="264">
        <f>SUM(BT6:BT44)</f>
        <v>24857</v>
      </c>
      <c r="BU45" s="265">
        <f t="shared" si="42"/>
        <v>146.20044700623455</v>
      </c>
      <c r="BV45" s="262" t="s">
        <v>116</v>
      </c>
      <c r="BW45" s="263" t="s">
        <v>196</v>
      </c>
      <c r="BX45" s="264">
        <f>SUM(BX6:BX44)</f>
        <v>26370</v>
      </c>
      <c r="BY45" s="264">
        <f>SUM(BY6:BY44)</f>
        <v>6664</v>
      </c>
      <c r="BZ45" s="264">
        <f>SUM(BZ6:BZ44)</f>
        <v>1788</v>
      </c>
      <c r="CA45" s="264">
        <f>SUM(CA6:CA44)</f>
        <v>34822</v>
      </c>
      <c r="CB45" s="264">
        <f>SUM(CB6:CB44)</f>
        <v>25435</v>
      </c>
      <c r="CC45" s="265">
        <f>CB45/CA45*100</f>
        <v>73.04290391132044</v>
      </c>
      <c r="CD45" s="262" t="s">
        <v>116</v>
      </c>
      <c r="CE45" s="263" t="s">
        <v>196</v>
      </c>
      <c r="CF45" s="264">
        <f>SUM(CF6:CF44)</f>
        <v>213335</v>
      </c>
      <c r="CG45" s="264">
        <f>SUM(CG6:CG44)</f>
        <v>73345</v>
      </c>
      <c r="CH45" s="264">
        <f>SUM(CH6:CH44)</f>
        <v>1321</v>
      </c>
      <c r="CI45" s="264">
        <f>SUM(CI6:CI44)</f>
        <v>288001</v>
      </c>
      <c r="CJ45" s="264">
        <f>SUM(CJ6:CJ44)</f>
        <v>205535</v>
      </c>
      <c r="CK45" s="265">
        <f t="shared" si="41"/>
        <v>71.36607164558455</v>
      </c>
      <c r="CL45" s="262" t="s">
        <v>116</v>
      </c>
      <c r="CM45" s="263" t="s">
        <v>196</v>
      </c>
      <c r="CN45" s="264">
        <f>SUM(CN6:CN44)</f>
        <v>10328618</v>
      </c>
      <c r="CO45" s="264">
        <f>SUM(CO6:CO44)</f>
        <v>449210</v>
      </c>
      <c r="CP45" s="264">
        <f>SUM(CP6:CP44)</f>
        <v>86749</v>
      </c>
      <c r="CQ45" s="264">
        <f>SUM(CQ6:CQ44)</f>
        <v>10864577</v>
      </c>
      <c r="CR45" s="264">
        <f>SUM(CR6:CR44)</f>
        <v>8215811</v>
      </c>
      <c r="CS45" s="265">
        <f t="shared" si="26"/>
        <v>75.62016450341325</v>
      </c>
      <c r="CT45" s="262" t="s">
        <v>116</v>
      </c>
      <c r="CU45" s="263" t="s">
        <v>196</v>
      </c>
      <c r="CV45" s="264">
        <f>SUM(CV6:CV44)</f>
        <v>10058821</v>
      </c>
      <c r="CW45" s="264">
        <f>SUM(CW6:CW44)</f>
        <v>369201</v>
      </c>
      <c r="CX45" s="264">
        <f>SUM(CX6:CX44)</f>
        <v>84401</v>
      </c>
      <c r="CY45" s="264">
        <f>SUM(CY6:CY44)</f>
        <v>10512423</v>
      </c>
      <c r="CZ45" s="264">
        <f>SUM(CZ6:CZ44)</f>
        <v>7960981</v>
      </c>
      <c r="DA45" s="265">
        <f t="shared" si="32"/>
        <v>75.72926812400908</v>
      </c>
      <c r="DB45" s="262" t="s">
        <v>116</v>
      </c>
      <c r="DC45" s="263" t="s">
        <v>196</v>
      </c>
      <c r="DD45" s="264">
        <f>SUM(DD6:DD44)</f>
        <v>269797</v>
      </c>
      <c r="DE45" s="264">
        <f>SUM(DE6:DE44)</f>
        <v>80009</v>
      </c>
      <c r="DF45" s="264">
        <f>SUM(DF6:DF44)</f>
        <v>2348</v>
      </c>
      <c r="DG45" s="264">
        <f>SUM(DG6:DG44)</f>
        <v>352154</v>
      </c>
      <c r="DH45" s="264">
        <f>SUM(DH6:DH44)</f>
        <v>254830</v>
      </c>
      <c r="DI45" s="265">
        <f t="shared" si="38"/>
        <v>72.36322745162627</v>
      </c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</row>
    <row r="46" spans="1:185" ht="12.75">
      <c r="A46" s="267" t="s">
        <v>116</v>
      </c>
      <c r="B46" s="268" t="s">
        <v>197</v>
      </c>
      <c r="C46" s="267"/>
      <c r="D46" s="267"/>
      <c r="E46" s="267"/>
      <c r="F46" s="267"/>
      <c r="G46" s="267"/>
      <c r="H46" s="267"/>
      <c r="I46" s="267" t="s">
        <v>116</v>
      </c>
      <c r="J46" s="268" t="s">
        <v>197</v>
      </c>
      <c r="K46" s="267"/>
      <c r="L46" s="267"/>
      <c r="M46" s="267"/>
      <c r="N46" s="267"/>
      <c r="O46" s="267"/>
      <c r="P46" s="267"/>
      <c r="Q46" s="267" t="s">
        <v>116</v>
      </c>
      <c r="R46" s="268" t="s">
        <v>197</v>
      </c>
      <c r="S46" s="267"/>
      <c r="T46" s="267"/>
      <c r="U46" s="267"/>
      <c r="V46" s="267"/>
      <c r="W46" s="269">
        <f>AG46</f>
        <v>-9267</v>
      </c>
      <c r="X46" s="267"/>
      <c r="Y46" s="267" t="s">
        <v>116</v>
      </c>
      <c r="Z46" s="268" t="s">
        <v>197</v>
      </c>
      <c r="AA46" s="267"/>
      <c r="AB46" s="267"/>
      <c r="AC46" s="267"/>
      <c r="AD46" s="267"/>
      <c r="AE46" s="267"/>
      <c r="AF46" s="270"/>
      <c r="AG46" s="269">
        <f>-AG45</f>
        <v>-9267</v>
      </c>
      <c r="AH46" s="267" t="s">
        <v>116</v>
      </c>
      <c r="AI46" s="268" t="s">
        <v>197</v>
      </c>
      <c r="AJ46" s="267"/>
      <c r="AK46" s="267"/>
      <c r="AL46" s="267"/>
      <c r="AM46" s="267"/>
      <c r="AN46" s="267"/>
      <c r="AO46" s="267"/>
      <c r="AP46" s="267" t="s">
        <v>116</v>
      </c>
      <c r="AQ46" s="268" t="s">
        <v>197</v>
      </c>
      <c r="AR46" s="267"/>
      <c r="AS46" s="267"/>
      <c r="AT46" s="267"/>
      <c r="AU46" s="267"/>
      <c r="AV46" s="267"/>
      <c r="AW46" s="267"/>
      <c r="AX46" s="267" t="s">
        <v>116</v>
      </c>
      <c r="AY46" s="268" t="s">
        <v>197</v>
      </c>
      <c r="AZ46" s="267"/>
      <c r="BA46" s="267"/>
      <c r="BB46" s="267"/>
      <c r="BC46" s="267"/>
      <c r="BD46" s="267"/>
      <c r="BE46" s="267"/>
      <c r="BF46" s="267" t="s">
        <v>116</v>
      </c>
      <c r="BG46" s="268" t="s">
        <v>197</v>
      </c>
      <c r="BH46" s="267"/>
      <c r="BI46" s="267"/>
      <c r="BJ46" s="267"/>
      <c r="BK46" s="267"/>
      <c r="BL46" s="267"/>
      <c r="BM46" s="267"/>
      <c r="BN46" s="267" t="s">
        <v>116</v>
      </c>
      <c r="BO46" s="268" t="s">
        <v>197</v>
      </c>
      <c r="BP46" s="267"/>
      <c r="BQ46" s="267"/>
      <c r="BR46" s="267"/>
      <c r="BS46" s="267"/>
      <c r="BT46" s="267"/>
      <c r="BU46" s="267"/>
      <c r="BV46" s="267" t="s">
        <v>116</v>
      </c>
      <c r="BW46" s="268" t="s">
        <v>197</v>
      </c>
      <c r="BX46" s="267"/>
      <c r="BY46" s="267"/>
      <c r="BZ46" s="267"/>
      <c r="CA46" s="267"/>
      <c r="CB46" s="267"/>
      <c r="CC46" s="267"/>
      <c r="CD46" s="267" t="s">
        <v>116</v>
      </c>
      <c r="CE46" s="268" t="s">
        <v>197</v>
      </c>
      <c r="CF46" s="267"/>
      <c r="CG46" s="267"/>
      <c r="CH46" s="267"/>
      <c r="CI46" s="267"/>
      <c r="CJ46" s="267"/>
      <c r="CK46" s="267"/>
      <c r="CL46" s="267" t="s">
        <v>116</v>
      </c>
      <c r="CM46" s="268" t="s">
        <v>197</v>
      </c>
      <c r="CN46" s="267"/>
      <c r="CO46" s="267"/>
      <c r="CP46" s="267"/>
      <c r="CQ46" s="267"/>
      <c r="CR46" s="269">
        <f>W46</f>
        <v>-9267</v>
      </c>
      <c r="CS46" s="267"/>
      <c r="CT46" s="267" t="s">
        <v>116</v>
      </c>
      <c r="CU46" s="268" t="s">
        <v>197</v>
      </c>
      <c r="CV46" s="267" t="s">
        <v>116</v>
      </c>
      <c r="CW46" s="267"/>
      <c r="CX46" s="267"/>
      <c r="CY46" s="267"/>
      <c r="CZ46" s="269">
        <f>W46</f>
        <v>-9267</v>
      </c>
      <c r="DA46" s="267"/>
      <c r="DB46" s="267" t="s">
        <v>116</v>
      </c>
      <c r="DC46" s="268" t="s">
        <v>197</v>
      </c>
      <c r="DD46" s="267"/>
      <c r="DE46" s="267"/>
      <c r="DF46" s="267"/>
      <c r="DG46" s="267"/>
      <c r="DH46" s="267"/>
      <c r="DI46" s="267"/>
      <c r="DJ46" s="31"/>
      <c r="DK46" s="31"/>
      <c r="DL46" s="31" t="s">
        <v>116</v>
      </c>
      <c r="DM46" s="31"/>
      <c r="DN46" s="31"/>
      <c r="DO46" s="31"/>
      <c r="DP46" s="31"/>
      <c r="DQ46" s="31"/>
      <c r="DR46" s="31"/>
      <c r="DS46" s="31"/>
      <c r="DT46" s="31"/>
      <c r="DU46" s="31" t="s">
        <v>116</v>
      </c>
      <c r="DV46" s="31"/>
      <c r="DW46" s="31"/>
      <c r="DX46" s="31"/>
      <c r="DY46" s="31"/>
      <c r="DZ46" s="31"/>
      <c r="EA46" s="31"/>
      <c r="EB46" s="31"/>
      <c r="EC46" s="31"/>
      <c r="ED46" s="31" t="s">
        <v>116</v>
      </c>
      <c r="EE46" s="31"/>
      <c r="EF46" s="31"/>
      <c r="EG46" s="31"/>
      <c r="EH46" s="31"/>
      <c r="EI46" s="31"/>
      <c r="EJ46" s="31"/>
      <c r="EK46" s="31"/>
      <c r="EL46" s="31"/>
      <c r="EM46" s="31" t="s">
        <v>116</v>
      </c>
      <c r="EN46" s="31"/>
      <c r="EO46" s="31"/>
      <c r="EP46" s="31"/>
      <c r="EQ46" s="31"/>
      <c r="ER46" s="31"/>
      <c r="ES46" s="31"/>
      <c r="ET46" s="31"/>
      <c r="EU46" s="31"/>
      <c r="EV46" s="31" t="s">
        <v>116</v>
      </c>
      <c r="EW46" s="31"/>
      <c r="EX46" s="31"/>
      <c r="EY46" s="31"/>
      <c r="EZ46" s="31"/>
      <c r="FA46" s="31"/>
      <c r="FB46" s="31"/>
      <c r="FC46" s="31"/>
      <c r="FD46" s="31"/>
      <c r="FE46" s="31" t="s">
        <v>116</v>
      </c>
      <c r="FF46" s="31"/>
      <c r="FG46" s="31"/>
      <c r="FH46" s="31"/>
      <c r="FI46" s="31"/>
      <c r="FJ46" s="31"/>
      <c r="FK46" s="31"/>
      <c r="FL46" s="31"/>
      <c r="FM46" s="31"/>
      <c r="FN46" s="31" t="s">
        <v>116</v>
      </c>
      <c r="FO46" s="31"/>
      <c r="FP46" s="31"/>
      <c r="FQ46" s="31"/>
      <c r="FR46" s="31"/>
      <c r="FS46" s="31"/>
      <c r="FT46" s="31"/>
      <c r="FU46" s="31"/>
      <c r="FV46" s="31"/>
      <c r="FW46" s="31" t="s">
        <v>116</v>
      </c>
      <c r="FX46" s="31"/>
      <c r="FY46" s="31"/>
      <c r="FZ46" s="31"/>
      <c r="GA46" s="31"/>
      <c r="GB46" s="31"/>
      <c r="GC46" s="31"/>
    </row>
    <row r="47" spans="1:185" ht="12.75">
      <c r="A47" s="262" t="s">
        <v>116</v>
      </c>
      <c r="B47" s="271" t="s">
        <v>198</v>
      </c>
      <c r="C47" s="264">
        <f>SUM(C45:C46)</f>
        <v>5263784</v>
      </c>
      <c r="D47" s="264">
        <f>SUM(D45:D46)</f>
        <v>170210</v>
      </c>
      <c r="E47" s="264">
        <f>SUM(E45:E46)</f>
        <v>128510</v>
      </c>
      <c r="F47" s="264">
        <f>SUM(F45:F46)</f>
        <v>5562504</v>
      </c>
      <c r="G47" s="264">
        <f>SUM(G45:G46)</f>
        <v>4279248</v>
      </c>
      <c r="H47" s="265">
        <f t="shared" si="13"/>
        <v>76.93024580296931</v>
      </c>
      <c r="I47" s="262" t="s">
        <v>116</v>
      </c>
      <c r="J47" s="271" t="s">
        <v>198</v>
      </c>
      <c r="K47" s="264">
        <f>SUM(K45:K46)</f>
        <v>1760916</v>
      </c>
      <c r="L47" s="264">
        <f>SUM(L45:L46)</f>
        <v>51244</v>
      </c>
      <c r="M47" s="264">
        <f>SUM(M45:M46)</f>
        <v>40924</v>
      </c>
      <c r="N47" s="264">
        <f>SUM(N45:N46)</f>
        <v>1853084</v>
      </c>
      <c r="O47" s="264">
        <f>SUM(O45:O46)</f>
        <v>1424631</v>
      </c>
      <c r="P47" s="265">
        <f>O47/N47*100</f>
        <v>76.87892184056416</v>
      </c>
      <c r="Q47" s="262" t="s">
        <v>116</v>
      </c>
      <c r="R47" s="271" t="s">
        <v>198</v>
      </c>
      <c r="S47" s="264">
        <f>SUM(S45:S46)</f>
        <v>3015716</v>
      </c>
      <c r="T47" s="264">
        <f>SUM(T45:T46)</f>
        <v>136564</v>
      </c>
      <c r="U47" s="264">
        <f>SUM(U45:U46)</f>
        <v>-86432</v>
      </c>
      <c r="V47" s="264">
        <f>SUM(V45:V46)</f>
        <v>3065848</v>
      </c>
      <c r="W47" s="264">
        <f>SUM(W45:W46)</f>
        <v>2211938</v>
      </c>
      <c r="X47" s="265">
        <f>W47/V47*100</f>
        <v>72.14767333540345</v>
      </c>
      <c r="Y47" s="262" t="s">
        <v>116</v>
      </c>
      <c r="Z47" s="271" t="s">
        <v>198</v>
      </c>
      <c r="AA47" s="264">
        <f>SUM(AA45:AA46)</f>
        <v>253154</v>
      </c>
      <c r="AB47" s="264">
        <f>SUM(AB45:AB46)</f>
        <v>0</v>
      </c>
      <c r="AC47" s="264">
        <f>SUM(AC45:AC46)</f>
        <v>-253154</v>
      </c>
      <c r="AD47" s="264">
        <f>SUM(AD45:AD46)</f>
        <v>0</v>
      </c>
      <c r="AE47" s="264">
        <f>SUM(AE45:AE46)</f>
        <v>0</v>
      </c>
      <c r="AF47" s="266">
        <v>0</v>
      </c>
      <c r="AG47" s="264">
        <f>SUM(AG45:AG46)</f>
        <v>0</v>
      </c>
      <c r="AH47" s="262" t="s">
        <v>116</v>
      </c>
      <c r="AI47" s="271" t="s">
        <v>198</v>
      </c>
      <c r="AJ47" s="264">
        <f>SUM(AJ45:AJ46)</f>
        <v>2762562</v>
      </c>
      <c r="AK47" s="264">
        <f>SUM(AK45:AK46)</f>
        <v>136564</v>
      </c>
      <c r="AL47" s="264">
        <f>SUM(AL45:AL46)</f>
        <v>166722</v>
      </c>
      <c r="AM47" s="264">
        <f>SUM(AM45:AM46)</f>
        <v>3065848</v>
      </c>
      <c r="AN47" s="264">
        <f>SUM(AN45:AN46)</f>
        <v>2211938</v>
      </c>
      <c r="AO47" s="265">
        <f>AN47/AM47*100</f>
        <v>72.14767333540345</v>
      </c>
      <c r="AP47" s="262" t="s">
        <v>116</v>
      </c>
      <c r="AQ47" s="271" t="s">
        <v>198</v>
      </c>
      <c r="AR47" s="264">
        <f>SUM(AR45:AR46)</f>
        <v>36335</v>
      </c>
      <c r="AS47" s="264">
        <f>SUM(AS45:AS46)</f>
        <v>7836</v>
      </c>
      <c r="AT47" s="264">
        <f>SUM(AT45:AT46)</f>
        <v>-855</v>
      </c>
      <c r="AU47" s="264">
        <f>SUM(AU45:AU46)</f>
        <v>43316</v>
      </c>
      <c r="AV47" s="264">
        <f>SUM(AV45:AV46)</f>
        <v>34900</v>
      </c>
      <c r="AW47" s="265">
        <f>AV47/AU47*100</f>
        <v>80.5706898143873</v>
      </c>
      <c r="AX47" s="262" t="s">
        <v>116</v>
      </c>
      <c r="AY47" s="271" t="s">
        <v>198</v>
      </c>
      <c r="AZ47" s="264">
        <f>SUM(AZ45:AZ46)</f>
        <v>30092</v>
      </c>
      <c r="BA47" s="264">
        <f>SUM(BA45:BA46)</f>
        <v>0</v>
      </c>
      <c r="BB47" s="264">
        <f>SUM(BB45:BB46)</f>
        <v>-761</v>
      </c>
      <c r="BC47" s="264">
        <f>SUM(BC45:BC46)</f>
        <v>29331</v>
      </c>
      <c r="BD47" s="264">
        <f>SUM(BD45:BD46)</f>
        <v>23860</v>
      </c>
      <c r="BE47" s="265">
        <f>BD47/BC47*100</f>
        <v>81.34737990521973</v>
      </c>
      <c r="BF47" s="262" t="s">
        <v>116</v>
      </c>
      <c r="BG47" s="271" t="s">
        <v>198</v>
      </c>
      <c r="BH47" s="264">
        <f>SUM(BH45:BH46)</f>
        <v>6243</v>
      </c>
      <c r="BI47" s="264">
        <f>SUM(BI45:BI46)</f>
        <v>7836</v>
      </c>
      <c r="BJ47" s="264">
        <f>SUM(BJ45:BJ46)</f>
        <v>-94</v>
      </c>
      <c r="BK47" s="264">
        <f>SUM(BK45:BK46)</f>
        <v>13985</v>
      </c>
      <c r="BL47" s="264">
        <f>SUM(BL45:BL46)</f>
        <v>11040</v>
      </c>
      <c r="BM47" s="265">
        <f>BL47/BK47*100</f>
        <v>78.94172327493743</v>
      </c>
      <c r="BN47" s="262" t="s">
        <v>116</v>
      </c>
      <c r="BO47" s="271" t="s">
        <v>198</v>
      </c>
      <c r="BP47" s="264">
        <f>SUM(BP45:BP46)</f>
        <v>12162</v>
      </c>
      <c r="BQ47" s="264">
        <f>SUM(BQ45:BQ46)</f>
        <v>3347</v>
      </c>
      <c r="BR47" s="264">
        <f>SUM(BR45:BR46)</f>
        <v>1493</v>
      </c>
      <c r="BS47" s="264">
        <f>SUM(BS45:BS46)</f>
        <v>17002</v>
      </c>
      <c r="BT47" s="264">
        <f>SUM(BT45:BT46)</f>
        <v>24857</v>
      </c>
      <c r="BU47" s="265">
        <f>BT47/BS47*100</f>
        <v>146.20044700623455</v>
      </c>
      <c r="BV47" s="262" t="s">
        <v>116</v>
      </c>
      <c r="BW47" s="271" t="s">
        <v>198</v>
      </c>
      <c r="BX47" s="264">
        <f>SUM(BX45:BX46)</f>
        <v>26370</v>
      </c>
      <c r="BY47" s="264">
        <f>SUM(BY45:BY46)</f>
        <v>6664</v>
      </c>
      <c r="BZ47" s="264">
        <f>SUM(BZ45:BZ46)</f>
        <v>1788</v>
      </c>
      <c r="CA47" s="264">
        <f>SUM(CA45:CA46)</f>
        <v>34822</v>
      </c>
      <c r="CB47" s="264">
        <f>SUM(CB45:CB46)</f>
        <v>25435</v>
      </c>
      <c r="CC47" s="265">
        <f>CB47/CA47*100</f>
        <v>73.04290391132044</v>
      </c>
      <c r="CD47" s="262" t="s">
        <v>116</v>
      </c>
      <c r="CE47" s="271" t="s">
        <v>198</v>
      </c>
      <c r="CF47" s="264">
        <f>SUM(CF45:CF46)</f>
        <v>213335</v>
      </c>
      <c r="CG47" s="264">
        <f>SUM(CG45:CG46)</f>
        <v>73345</v>
      </c>
      <c r="CH47" s="264">
        <f>SUM(CH45:CH46)</f>
        <v>1321</v>
      </c>
      <c r="CI47" s="264">
        <f>SUM(CI45:CI46)</f>
        <v>288001</v>
      </c>
      <c r="CJ47" s="264">
        <f>SUM(CJ45:CJ46)</f>
        <v>205535</v>
      </c>
      <c r="CK47" s="265">
        <f>CJ47/CI47*100</f>
        <v>71.36607164558455</v>
      </c>
      <c r="CL47" s="262" t="s">
        <v>116</v>
      </c>
      <c r="CM47" s="271" t="s">
        <v>198</v>
      </c>
      <c r="CN47" s="264">
        <f>SUM(CN45:CN46)</f>
        <v>10328618</v>
      </c>
      <c r="CO47" s="264">
        <f>SUM(CO45:CO46)</f>
        <v>449210</v>
      </c>
      <c r="CP47" s="264">
        <f>SUM(CP45:CP46)</f>
        <v>86749</v>
      </c>
      <c r="CQ47" s="264">
        <f>SUM(CQ45:CQ46)</f>
        <v>10864577</v>
      </c>
      <c r="CR47" s="264">
        <f>SUM(CR45:CR46)</f>
        <v>8206544</v>
      </c>
      <c r="CS47" s="265">
        <f>CR47/CQ47*100</f>
        <v>75.53486895992361</v>
      </c>
      <c r="CT47" s="262" t="s">
        <v>116</v>
      </c>
      <c r="CU47" s="271" t="s">
        <v>198</v>
      </c>
      <c r="CV47" s="264">
        <f>SUM(CV45:CV46)</f>
        <v>10058821</v>
      </c>
      <c r="CW47" s="264">
        <f>SUM(CW45:CW46)</f>
        <v>369201</v>
      </c>
      <c r="CX47" s="264">
        <f>SUM(CX45:CX46)</f>
        <v>84401</v>
      </c>
      <c r="CY47" s="264">
        <f>SUM(CY45:CY46)</f>
        <v>10512423</v>
      </c>
      <c r="CZ47" s="264">
        <f>SUM(CZ45:CZ46)</f>
        <v>7951714</v>
      </c>
      <c r="DA47" s="265">
        <f>CZ47/CY47*100</f>
        <v>75.64111527856137</v>
      </c>
      <c r="DB47" s="262" t="s">
        <v>116</v>
      </c>
      <c r="DC47" s="271" t="s">
        <v>198</v>
      </c>
      <c r="DD47" s="264">
        <f>SUM(DD45:DD46)</f>
        <v>269797</v>
      </c>
      <c r="DE47" s="264">
        <f>SUM(DE45:DE46)</f>
        <v>80009</v>
      </c>
      <c r="DF47" s="264">
        <f>SUM(DF45:DF46)</f>
        <v>2348</v>
      </c>
      <c r="DG47" s="264">
        <f>SUM(DG45:DG46)</f>
        <v>352154</v>
      </c>
      <c r="DH47" s="264">
        <f>SUM(DH45:DH46)</f>
        <v>254830</v>
      </c>
      <c r="DI47" s="265">
        <f>DH47/DG47*100</f>
        <v>72.36322745162627</v>
      </c>
      <c r="DJ47" s="36"/>
      <c r="DK47" s="35"/>
      <c r="DL47" s="25"/>
      <c r="DM47" s="37"/>
      <c r="DN47" s="37"/>
      <c r="DO47" s="37"/>
      <c r="DP47" s="37"/>
      <c r="DQ47" s="37"/>
      <c r="DR47" s="37"/>
      <c r="DS47" s="36"/>
      <c r="DT47" s="35"/>
      <c r="DU47" s="25"/>
      <c r="DV47" s="37"/>
      <c r="DW47" s="37"/>
      <c r="DX47" s="37"/>
      <c r="DY47" s="37"/>
      <c r="DZ47" s="37"/>
      <c r="EA47" s="37"/>
      <c r="EB47" s="36"/>
      <c r="EC47" s="35"/>
      <c r="ED47" s="25"/>
      <c r="EE47" s="37"/>
      <c r="EF47" s="37"/>
      <c r="EG47" s="37"/>
      <c r="EH47" s="37"/>
      <c r="EI47" s="37"/>
      <c r="EJ47" s="37"/>
      <c r="EK47" s="36"/>
      <c r="EL47" s="35"/>
      <c r="EM47" s="25"/>
      <c r="EN47" s="37"/>
      <c r="EO47" s="37"/>
      <c r="EP47" s="37"/>
      <c r="EQ47" s="37"/>
      <c r="ER47" s="37"/>
      <c r="ES47" s="37"/>
      <c r="ET47" s="36"/>
      <c r="EU47" s="35"/>
      <c r="EV47" s="25"/>
      <c r="EW47" s="37"/>
      <c r="EX47" s="37"/>
      <c r="EY47" s="37"/>
      <c r="EZ47" s="37"/>
      <c r="FA47" s="37"/>
      <c r="FB47" s="37"/>
      <c r="FC47" s="36"/>
      <c r="FD47" s="35"/>
      <c r="FE47" s="25"/>
      <c r="FF47" s="37"/>
      <c r="FG47" s="37"/>
      <c r="FH47" s="37"/>
      <c r="FI47" s="37"/>
      <c r="FJ47" s="37"/>
      <c r="FK47" s="37"/>
      <c r="FL47" s="36"/>
      <c r="FM47" s="35"/>
      <c r="FN47" s="25"/>
      <c r="FO47" s="37"/>
      <c r="FP47" s="37"/>
      <c r="FQ47" s="37"/>
      <c r="FR47" s="37"/>
      <c r="FS47" s="37"/>
      <c r="FT47" s="37"/>
      <c r="FU47" s="36"/>
      <c r="FV47" s="35"/>
      <c r="FW47" s="25"/>
      <c r="FX47" s="37"/>
      <c r="FY47" s="37"/>
      <c r="FZ47" s="37"/>
      <c r="GA47" s="37"/>
      <c r="GB47" s="37"/>
      <c r="GC47" s="37"/>
    </row>
    <row r="48" spans="1:210" ht="12.75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70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70" t="s">
        <v>187</v>
      </c>
      <c r="DK48" s="14" t="s">
        <v>106</v>
      </c>
      <c r="DL48" s="66" t="s">
        <v>210</v>
      </c>
      <c r="DM48" s="67">
        <v>16758</v>
      </c>
      <c r="DN48" s="145">
        <f>DP48-DM48-DO48</f>
        <v>373</v>
      </c>
      <c r="DO48" s="145">
        <f>'[1]rshkö'!F48</f>
        <v>0</v>
      </c>
      <c r="DP48" s="145">
        <f>'[1]int.kiad.'!CY48</f>
        <v>17131</v>
      </c>
      <c r="DQ48" s="67">
        <v>12707</v>
      </c>
      <c r="DR48" s="146">
        <f>DQ48/DP48*100</f>
        <v>74.17547136769599</v>
      </c>
      <c r="DS48" s="70" t="s">
        <v>187</v>
      </c>
      <c r="DT48" s="14" t="s">
        <v>106</v>
      </c>
      <c r="DU48" s="66" t="s">
        <v>210</v>
      </c>
      <c r="DV48" s="67">
        <v>5705</v>
      </c>
      <c r="DW48" s="3">
        <f>DY48-DV48-DX48</f>
        <v>118</v>
      </c>
      <c r="DX48" s="3">
        <f>'[1]rshkö'!I48</f>
        <v>0</v>
      </c>
      <c r="DY48" s="3">
        <f>'[1]int.kiad.'!DG48</f>
        <v>5823</v>
      </c>
      <c r="DZ48" s="67">
        <v>4443</v>
      </c>
      <c r="EA48" s="146">
        <f>DZ48/DY48*100</f>
        <v>76.30087583719732</v>
      </c>
      <c r="EB48" s="70" t="s">
        <v>187</v>
      </c>
      <c r="EC48" s="14" t="s">
        <v>106</v>
      </c>
      <c r="ED48" s="66" t="s">
        <v>210</v>
      </c>
      <c r="EE48" s="67">
        <v>13189</v>
      </c>
      <c r="EF48" s="3">
        <f>EH48-EE48-EG48</f>
        <v>279</v>
      </c>
      <c r="EG48" s="3">
        <f>'[1]rshkö'!L48</f>
        <v>0</v>
      </c>
      <c r="EH48" s="3">
        <f>'[1]int.kiad.'!DO48</f>
        <v>13468</v>
      </c>
      <c r="EI48" s="67">
        <v>8842</v>
      </c>
      <c r="EJ48" s="146">
        <f>EI48/EH48*100</f>
        <v>65.65191565191564</v>
      </c>
      <c r="EK48" s="70" t="s">
        <v>187</v>
      </c>
      <c r="EL48" s="14" t="s">
        <v>106</v>
      </c>
      <c r="EM48" s="66" t="s">
        <v>210</v>
      </c>
      <c r="EN48" s="67">
        <v>0</v>
      </c>
      <c r="EO48" s="3">
        <f>EQ48-EN48-EP48</f>
        <v>0</v>
      </c>
      <c r="EP48" s="3">
        <f>'[1]rshkö'!P48</f>
        <v>0</v>
      </c>
      <c r="EQ48" s="3">
        <f>'[1]int.kiad.'!DW48</f>
        <v>0</v>
      </c>
      <c r="ER48" s="67">
        <v>0</v>
      </c>
      <c r="ES48" s="159">
        <v>0</v>
      </c>
      <c r="ET48" s="70" t="s">
        <v>187</v>
      </c>
      <c r="EU48" s="14" t="s">
        <v>106</v>
      </c>
      <c r="EV48" s="66" t="s">
        <v>210</v>
      </c>
      <c r="EW48" s="67">
        <v>0</v>
      </c>
      <c r="EX48" s="3">
        <f>EZ48-EW48-EY48</f>
        <v>0</v>
      </c>
      <c r="EY48" s="3">
        <f>'[1]rshkö'!S48</f>
        <v>0</v>
      </c>
      <c r="EZ48" s="3">
        <f>'[1]int.kiad.'!EE48</f>
        <v>0</v>
      </c>
      <c r="FA48" s="67">
        <v>0</v>
      </c>
      <c r="FB48" s="159">
        <v>0</v>
      </c>
      <c r="FC48" s="70" t="s">
        <v>187</v>
      </c>
      <c r="FD48" s="14" t="s">
        <v>106</v>
      </c>
      <c r="FE48" s="66" t="s">
        <v>210</v>
      </c>
      <c r="FF48" s="67">
        <v>0</v>
      </c>
      <c r="FG48" s="3">
        <f>FI48-FF48-FH48</f>
        <v>0</v>
      </c>
      <c r="FH48" s="3">
        <f>'[1]rshkö'!V48</f>
        <v>0</v>
      </c>
      <c r="FI48" s="3">
        <f>'[1]int.kiad.'!EM48</f>
        <v>0</v>
      </c>
      <c r="FJ48" s="67">
        <v>0</v>
      </c>
      <c r="FK48" s="159">
        <v>0</v>
      </c>
      <c r="FL48" s="70" t="s">
        <v>187</v>
      </c>
      <c r="FM48" s="14" t="s">
        <v>106</v>
      </c>
      <c r="FN48" s="66" t="s">
        <v>210</v>
      </c>
      <c r="FO48" s="67">
        <v>0</v>
      </c>
      <c r="FP48" s="3">
        <f>FR48-FO48-FQ48</f>
        <v>0</v>
      </c>
      <c r="FQ48" s="3">
        <f>'[1]rshkö'!Y48</f>
        <v>0</v>
      </c>
      <c r="FR48" s="3">
        <f>'[1]int.kiad.'!EU48</f>
        <v>0</v>
      </c>
      <c r="FS48" s="67">
        <v>0</v>
      </c>
      <c r="FT48" s="159">
        <v>0</v>
      </c>
      <c r="FU48" s="70" t="s">
        <v>187</v>
      </c>
      <c r="FV48" s="14" t="s">
        <v>106</v>
      </c>
      <c r="FW48" s="66" t="s">
        <v>210</v>
      </c>
      <c r="FX48" s="46">
        <f>DM48+DV48+EE48+EN48+EW48+FF48+FO48</f>
        <v>35652</v>
      </c>
      <c r="FY48" s="46">
        <f aca="true" t="shared" si="60" ref="FY48:GB49">DN48+DW48+EF48+EO48+EX48+FG48+FP48</f>
        <v>770</v>
      </c>
      <c r="FZ48" s="46">
        <f t="shared" si="60"/>
        <v>0</v>
      </c>
      <c r="GA48" s="46">
        <f t="shared" si="60"/>
        <v>36422</v>
      </c>
      <c r="GB48" s="46">
        <f t="shared" si="60"/>
        <v>25992</v>
      </c>
      <c r="GC48" s="146">
        <f>GB48/GA48*100</f>
        <v>71.36346164406127</v>
      </c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52"/>
      <c r="GY48" s="152"/>
      <c r="GZ48" s="152"/>
      <c r="HA48" s="152"/>
      <c r="HB48" s="152"/>
    </row>
    <row r="49" spans="1:210" ht="12.75">
      <c r="A49" s="272" t="s">
        <v>199</v>
      </c>
      <c r="B49" s="272" t="s">
        <v>66</v>
      </c>
      <c r="C49" s="273">
        <f>(C45)</f>
        <v>5263784</v>
      </c>
      <c r="D49" s="273">
        <f>(D45)</f>
        <v>170210</v>
      </c>
      <c r="E49" s="273">
        <f>(E45)</f>
        <v>128510</v>
      </c>
      <c r="F49" s="273">
        <f>(F45)</f>
        <v>5562504</v>
      </c>
      <c r="G49" s="273">
        <f>(G45)</f>
        <v>4279248</v>
      </c>
      <c r="H49" s="274">
        <f t="shared" si="13"/>
        <v>76.93024580296931</v>
      </c>
      <c r="I49" s="272" t="s">
        <v>199</v>
      </c>
      <c r="J49" s="272" t="s">
        <v>66</v>
      </c>
      <c r="K49" s="273">
        <f>(K45)</f>
        <v>1760916</v>
      </c>
      <c r="L49" s="273">
        <f>(L45)</f>
        <v>51244</v>
      </c>
      <c r="M49" s="273">
        <f>(M45)</f>
        <v>40924</v>
      </c>
      <c r="N49" s="273">
        <f>(N45)</f>
        <v>1853084</v>
      </c>
      <c r="O49" s="273">
        <f>(O45)</f>
        <v>1424631</v>
      </c>
      <c r="P49" s="274">
        <f>O49/N49*100</f>
        <v>76.87892184056416</v>
      </c>
      <c r="Q49" s="272" t="s">
        <v>199</v>
      </c>
      <c r="R49" s="272" t="s">
        <v>66</v>
      </c>
      <c r="S49" s="273">
        <f>(S45)</f>
        <v>3015716</v>
      </c>
      <c r="T49" s="273">
        <f>(T45)</f>
        <v>136564</v>
      </c>
      <c r="U49" s="273">
        <f>(U45)</f>
        <v>-86432</v>
      </c>
      <c r="V49" s="273">
        <f>(V45)</f>
        <v>3065848</v>
      </c>
      <c r="W49" s="275">
        <f>W45</f>
        <v>2221205</v>
      </c>
      <c r="X49" s="274">
        <f>W49/V49*100</f>
        <v>72.44993880975183</v>
      </c>
      <c r="Y49" s="272" t="s">
        <v>199</v>
      </c>
      <c r="Z49" s="272" t="s">
        <v>66</v>
      </c>
      <c r="AA49" s="273">
        <f>(AA45)</f>
        <v>253154</v>
      </c>
      <c r="AB49" s="273">
        <f>(AB45)</f>
        <v>0</v>
      </c>
      <c r="AC49" s="273">
        <f>(AC45)</f>
        <v>-253154</v>
      </c>
      <c r="AD49" s="273">
        <f>(AD45)</f>
        <v>0</v>
      </c>
      <c r="AE49" s="273">
        <f>(AE45)</f>
        <v>0</v>
      </c>
      <c r="AF49" s="276">
        <v>0</v>
      </c>
      <c r="AG49" s="275">
        <f>AG45</f>
        <v>9267</v>
      </c>
      <c r="AH49" s="272" t="s">
        <v>199</v>
      </c>
      <c r="AI49" s="272" t="s">
        <v>66</v>
      </c>
      <c r="AJ49" s="273">
        <f>(AJ47)</f>
        <v>2762562</v>
      </c>
      <c r="AK49" s="273">
        <f>(AK47)</f>
        <v>136564</v>
      </c>
      <c r="AL49" s="273">
        <f>(AL47)</f>
        <v>166722</v>
      </c>
      <c r="AM49" s="273">
        <f>(AM47)</f>
        <v>3065848</v>
      </c>
      <c r="AN49" s="273">
        <f>(AN47)</f>
        <v>2211938</v>
      </c>
      <c r="AO49" s="274">
        <f>AN49/AM49*100</f>
        <v>72.14767333540345</v>
      </c>
      <c r="AP49" s="272" t="s">
        <v>199</v>
      </c>
      <c r="AQ49" s="272" t="s">
        <v>66</v>
      </c>
      <c r="AR49" s="273">
        <f>(BH47)</f>
        <v>6243</v>
      </c>
      <c r="AS49" s="273">
        <f>(BI47)</f>
        <v>7836</v>
      </c>
      <c r="AT49" s="273">
        <f>(BJ47)</f>
        <v>-94</v>
      </c>
      <c r="AU49" s="273">
        <f>(BK47)</f>
        <v>13985</v>
      </c>
      <c r="AV49" s="273">
        <f>(BL47)</f>
        <v>11040</v>
      </c>
      <c r="AW49" s="274">
        <f>AV49/AU49*100</f>
        <v>78.94172327493743</v>
      </c>
      <c r="AX49" s="272" t="s">
        <v>199</v>
      </c>
      <c r="AY49" s="272" t="s">
        <v>66</v>
      </c>
      <c r="AZ49" s="277">
        <v>0</v>
      </c>
      <c r="BA49" s="277">
        <v>0</v>
      </c>
      <c r="BB49" s="277">
        <v>0</v>
      </c>
      <c r="BC49" s="277">
        <v>0</v>
      </c>
      <c r="BD49" s="278">
        <v>0</v>
      </c>
      <c r="BE49" s="276">
        <v>0</v>
      </c>
      <c r="BF49" s="272" t="s">
        <v>199</v>
      </c>
      <c r="BG49" s="272" t="s">
        <v>66</v>
      </c>
      <c r="BH49" s="273">
        <f>(BH47)</f>
        <v>6243</v>
      </c>
      <c r="BI49" s="273">
        <f>(BI47)</f>
        <v>7836</v>
      </c>
      <c r="BJ49" s="273">
        <f>(BJ47)</f>
        <v>-94</v>
      </c>
      <c r="BK49" s="273">
        <f>(BK47)</f>
        <v>13985</v>
      </c>
      <c r="BL49" s="273">
        <f>(BL47)</f>
        <v>11040</v>
      </c>
      <c r="BM49" s="274">
        <f>BL49/BK49*100</f>
        <v>78.94172327493743</v>
      </c>
      <c r="BN49" s="272" t="s">
        <v>199</v>
      </c>
      <c r="BO49" s="272" t="s">
        <v>66</v>
      </c>
      <c r="BP49" s="273">
        <f>(BP47)</f>
        <v>12162</v>
      </c>
      <c r="BQ49" s="273">
        <f>(BQ47)</f>
        <v>3347</v>
      </c>
      <c r="BR49" s="273">
        <f>(BR47)</f>
        <v>1493</v>
      </c>
      <c r="BS49" s="273">
        <f>(BS47)</f>
        <v>17002</v>
      </c>
      <c r="BT49" s="273">
        <f>(BT45)</f>
        <v>24857</v>
      </c>
      <c r="BU49" s="274">
        <f>BT49/BS49*100</f>
        <v>146.20044700623455</v>
      </c>
      <c r="BV49" s="272" t="s">
        <v>199</v>
      </c>
      <c r="BW49" s="272" t="s">
        <v>66</v>
      </c>
      <c r="BX49" s="277">
        <v>0</v>
      </c>
      <c r="BY49" s="277">
        <v>0</v>
      </c>
      <c r="BZ49" s="277">
        <v>0</v>
      </c>
      <c r="CA49" s="277">
        <v>0</v>
      </c>
      <c r="CB49" s="277">
        <v>0</v>
      </c>
      <c r="CC49" s="279">
        <v>0</v>
      </c>
      <c r="CD49" s="272" t="s">
        <v>199</v>
      </c>
      <c r="CE49" s="272" t="s">
        <v>66</v>
      </c>
      <c r="CF49" s="277">
        <v>0</v>
      </c>
      <c r="CG49" s="277">
        <v>0</v>
      </c>
      <c r="CH49" s="277">
        <v>0</v>
      </c>
      <c r="CI49" s="277">
        <v>0</v>
      </c>
      <c r="CJ49" s="277">
        <v>0</v>
      </c>
      <c r="CK49" s="279">
        <v>0</v>
      </c>
      <c r="CL49" s="272" t="s">
        <v>199</v>
      </c>
      <c r="CM49" s="272" t="s">
        <v>66</v>
      </c>
      <c r="CN49" s="273">
        <f>(CV49)</f>
        <v>10058821</v>
      </c>
      <c r="CO49" s="273">
        <f>(CW49)</f>
        <v>369201</v>
      </c>
      <c r="CP49" s="273">
        <f>(CX49)</f>
        <v>84401</v>
      </c>
      <c r="CQ49" s="273">
        <f>(CY49)</f>
        <v>10512423</v>
      </c>
      <c r="CR49" s="273">
        <f>(CZ49)</f>
        <v>7960981</v>
      </c>
      <c r="CS49" s="274">
        <f>CR49/CQ49*100</f>
        <v>75.72926812400908</v>
      </c>
      <c r="CT49" s="272" t="s">
        <v>199</v>
      </c>
      <c r="CU49" s="272" t="s">
        <v>66</v>
      </c>
      <c r="CV49" s="273">
        <f aca="true" t="shared" si="61" ref="CV49:CZ50">(CV45)</f>
        <v>10058821</v>
      </c>
      <c r="CW49" s="273">
        <f t="shared" si="61"/>
        <v>369201</v>
      </c>
      <c r="CX49" s="273">
        <f t="shared" si="61"/>
        <v>84401</v>
      </c>
      <c r="CY49" s="273">
        <f t="shared" si="61"/>
        <v>10512423</v>
      </c>
      <c r="CZ49" s="273">
        <f t="shared" si="61"/>
        <v>7960981</v>
      </c>
      <c r="DA49" s="274">
        <f>CZ49/CY49*100</f>
        <v>75.72926812400908</v>
      </c>
      <c r="DB49" s="272" t="s">
        <v>199</v>
      </c>
      <c r="DC49" s="272" t="s">
        <v>66</v>
      </c>
      <c r="DD49" s="277">
        <v>0</v>
      </c>
      <c r="DE49" s="277">
        <v>0</v>
      </c>
      <c r="DF49" s="277">
        <v>0</v>
      </c>
      <c r="DG49" s="277">
        <v>0</v>
      </c>
      <c r="DH49" s="277">
        <v>0</v>
      </c>
      <c r="DI49" s="276">
        <v>0</v>
      </c>
      <c r="DJ49" s="33" t="s">
        <v>187</v>
      </c>
      <c r="DK49" s="26" t="s">
        <v>107</v>
      </c>
      <c r="DL49" s="27" t="s">
        <v>211</v>
      </c>
      <c r="DM49" s="28">
        <f>DM51-DM48</f>
        <v>53715</v>
      </c>
      <c r="DN49" s="28">
        <f>DN51-DN48</f>
        <v>2359</v>
      </c>
      <c r="DO49" s="28">
        <f>DO51-DO48</f>
        <v>1899</v>
      </c>
      <c r="DP49" s="28">
        <f>DP51-DP48</f>
        <v>57973</v>
      </c>
      <c r="DQ49" s="28">
        <f>DQ51-DQ48</f>
        <v>45473</v>
      </c>
      <c r="DR49" s="147">
        <f>DQ49/DP49*100</f>
        <v>78.4382384903317</v>
      </c>
      <c r="DS49" s="33" t="s">
        <v>187</v>
      </c>
      <c r="DT49" s="26" t="s">
        <v>107</v>
      </c>
      <c r="DU49" s="27" t="s">
        <v>211</v>
      </c>
      <c r="DV49" s="28">
        <f>DV51-DV48</f>
        <v>17829</v>
      </c>
      <c r="DW49" s="28">
        <f>DW51-DW48</f>
        <v>787</v>
      </c>
      <c r="DX49" s="28">
        <f>DX51-DX48</f>
        <v>608</v>
      </c>
      <c r="DY49" s="28">
        <f>DY51-DY48</f>
        <v>19224</v>
      </c>
      <c r="DZ49" s="28">
        <f>DZ51-DZ48</f>
        <v>14839</v>
      </c>
      <c r="EA49" s="147">
        <f>DZ49/DY49*100</f>
        <v>77.18997086974615</v>
      </c>
      <c r="EB49" s="33" t="s">
        <v>187</v>
      </c>
      <c r="EC49" s="26" t="s">
        <v>107</v>
      </c>
      <c r="ED49" s="27" t="s">
        <v>211</v>
      </c>
      <c r="EE49" s="28">
        <f>EE51-EE48</f>
        <v>51375</v>
      </c>
      <c r="EF49" s="28">
        <f>EF51-EF48</f>
        <v>15809</v>
      </c>
      <c r="EG49" s="28">
        <f>EG51-EG48</f>
        <v>-2290</v>
      </c>
      <c r="EH49" s="28">
        <f>EH51-EH48</f>
        <v>64894</v>
      </c>
      <c r="EI49" s="28">
        <f>EI51-EI48</f>
        <v>59527</v>
      </c>
      <c r="EJ49" s="147">
        <f>EI49/EH49*100</f>
        <v>91.72958979258483</v>
      </c>
      <c r="EK49" s="33" t="s">
        <v>187</v>
      </c>
      <c r="EL49" s="26" t="s">
        <v>107</v>
      </c>
      <c r="EM49" s="27" t="s">
        <v>211</v>
      </c>
      <c r="EN49" s="28">
        <f>EN51-EN48</f>
        <v>4045</v>
      </c>
      <c r="EO49" s="28">
        <f>EO51-EO48</f>
        <v>0</v>
      </c>
      <c r="EP49" s="28">
        <f>EP51-EP48</f>
        <v>0</v>
      </c>
      <c r="EQ49" s="28">
        <f>EQ51-EQ48</f>
        <v>4045</v>
      </c>
      <c r="ER49" s="28">
        <f>ER51-ER48</f>
        <v>0</v>
      </c>
      <c r="ES49" s="147">
        <f>ER49/EQ49*100</f>
        <v>0</v>
      </c>
      <c r="ET49" s="33" t="s">
        <v>187</v>
      </c>
      <c r="EU49" s="26" t="s">
        <v>107</v>
      </c>
      <c r="EV49" s="27" t="s">
        <v>211</v>
      </c>
      <c r="EW49" s="28">
        <f>EW51-EW48</f>
        <v>0</v>
      </c>
      <c r="EX49" s="28">
        <f>EX51-EX48</f>
        <v>0</v>
      </c>
      <c r="EY49" s="28">
        <f>EY51-EY48</f>
        <v>65</v>
      </c>
      <c r="EZ49" s="28">
        <f>EZ51-EZ48</f>
        <v>65</v>
      </c>
      <c r="FA49" s="28">
        <f>FA51-FA48</f>
        <v>65</v>
      </c>
      <c r="FB49" s="147">
        <f>FA49/EZ49*100</f>
        <v>100</v>
      </c>
      <c r="FC49" s="33" t="s">
        <v>187</v>
      </c>
      <c r="FD49" s="26" t="s">
        <v>107</v>
      </c>
      <c r="FE49" s="27" t="s">
        <v>211</v>
      </c>
      <c r="FF49" s="28">
        <f>FF51-FF48</f>
        <v>0</v>
      </c>
      <c r="FG49" s="28">
        <f>FG51-FG48</f>
        <v>388</v>
      </c>
      <c r="FH49" s="28">
        <f>FH51-FH48</f>
        <v>0</v>
      </c>
      <c r="FI49" s="28">
        <f>FI51-FI48</f>
        <v>388</v>
      </c>
      <c r="FJ49" s="28">
        <f>FJ51-FJ48</f>
        <v>388</v>
      </c>
      <c r="FK49" s="147">
        <f>FJ49/FI49*100</f>
        <v>100</v>
      </c>
      <c r="FL49" s="33" t="s">
        <v>187</v>
      </c>
      <c r="FM49" s="26" t="s">
        <v>107</v>
      </c>
      <c r="FN49" s="27" t="s">
        <v>211</v>
      </c>
      <c r="FO49" s="28">
        <f>FO51-FO48</f>
        <v>0</v>
      </c>
      <c r="FP49" s="28">
        <f>FP51-FP48</f>
        <v>1012</v>
      </c>
      <c r="FQ49" s="28">
        <f>FQ51-FQ48</f>
        <v>0</v>
      </c>
      <c r="FR49" s="28">
        <f>FR51-FR48</f>
        <v>1012</v>
      </c>
      <c r="FS49" s="28">
        <f>FS51-FS48</f>
        <v>1413</v>
      </c>
      <c r="FT49" s="147">
        <f>FS49/FR49*100</f>
        <v>139.62450592885375</v>
      </c>
      <c r="FU49" s="33" t="s">
        <v>187</v>
      </c>
      <c r="FV49" s="26" t="s">
        <v>107</v>
      </c>
      <c r="FW49" s="27" t="s">
        <v>211</v>
      </c>
      <c r="FX49" s="28">
        <f>DM49+DV49+EE49+EN49+EW49+FF49+FO49</f>
        <v>126964</v>
      </c>
      <c r="FY49" s="28">
        <f t="shared" si="60"/>
        <v>20355</v>
      </c>
      <c r="FZ49" s="28">
        <f t="shared" si="60"/>
        <v>282</v>
      </c>
      <c r="GA49" s="28">
        <f t="shared" si="60"/>
        <v>147601</v>
      </c>
      <c r="GB49" s="28">
        <f t="shared" si="60"/>
        <v>121705</v>
      </c>
      <c r="GC49" s="147">
        <f>GB49/GA49*100</f>
        <v>82.45540341867603</v>
      </c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</row>
    <row r="50" spans="1:185" ht="12.75">
      <c r="A50" s="280" t="s">
        <v>199</v>
      </c>
      <c r="B50" s="280" t="s">
        <v>201</v>
      </c>
      <c r="C50" s="281">
        <v>0</v>
      </c>
      <c r="D50" s="281">
        <v>0</v>
      </c>
      <c r="E50" s="281">
        <v>0</v>
      </c>
      <c r="F50" s="281">
        <v>0</v>
      </c>
      <c r="G50" s="281">
        <v>0</v>
      </c>
      <c r="H50" s="282">
        <v>0</v>
      </c>
      <c r="I50" s="280" t="s">
        <v>199</v>
      </c>
      <c r="J50" s="280" t="s">
        <v>201</v>
      </c>
      <c r="K50" s="281">
        <v>0</v>
      </c>
      <c r="L50" s="281">
        <v>0</v>
      </c>
      <c r="M50" s="281">
        <v>0</v>
      </c>
      <c r="N50" s="281">
        <v>0</v>
      </c>
      <c r="O50" s="281">
        <v>0</v>
      </c>
      <c r="P50" s="282">
        <v>0</v>
      </c>
      <c r="Q50" s="280" t="s">
        <v>199</v>
      </c>
      <c r="R50" s="280" t="s">
        <v>201</v>
      </c>
      <c r="S50" s="281">
        <v>0</v>
      </c>
      <c r="T50" s="281">
        <v>0</v>
      </c>
      <c r="U50" s="281">
        <v>0</v>
      </c>
      <c r="V50" s="281">
        <v>0</v>
      </c>
      <c r="W50" s="283">
        <f>W46</f>
        <v>-9267</v>
      </c>
      <c r="X50" s="282">
        <v>0</v>
      </c>
      <c r="Y50" s="280" t="s">
        <v>199</v>
      </c>
      <c r="Z50" s="280" t="s">
        <v>201</v>
      </c>
      <c r="AA50" s="281">
        <v>0</v>
      </c>
      <c r="AB50" s="281">
        <v>0</v>
      </c>
      <c r="AC50" s="281">
        <v>0</v>
      </c>
      <c r="AD50" s="281">
        <v>0</v>
      </c>
      <c r="AE50" s="281">
        <v>0</v>
      </c>
      <c r="AF50" s="282">
        <v>0</v>
      </c>
      <c r="AG50" s="283">
        <f>AG46</f>
        <v>-9267</v>
      </c>
      <c r="AH50" s="280" t="s">
        <v>199</v>
      </c>
      <c r="AI50" s="280" t="s">
        <v>201</v>
      </c>
      <c r="AJ50" s="281">
        <v>0</v>
      </c>
      <c r="AK50" s="281">
        <v>0</v>
      </c>
      <c r="AL50" s="281">
        <v>0</v>
      </c>
      <c r="AM50" s="281">
        <v>0</v>
      </c>
      <c r="AN50" s="281">
        <v>0</v>
      </c>
      <c r="AO50" s="282">
        <v>0</v>
      </c>
      <c r="AP50" s="280" t="s">
        <v>199</v>
      </c>
      <c r="AQ50" s="280" t="s">
        <v>201</v>
      </c>
      <c r="AR50" s="281">
        <v>0</v>
      </c>
      <c r="AS50" s="281">
        <v>0</v>
      </c>
      <c r="AT50" s="281">
        <v>0</v>
      </c>
      <c r="AU50" s="281">
        <v>0</v>
      </c>
      <c r="AV50" s="281">
        <v>0</v>
      </c>
      <c r="AW50" s="282">
        <v>0</v>
      </c>
      <c r="AX50" s="280" t="s">
        <v>199</v>
      </c>
      <c r="AY50" s="280" t="s">
        <v>201</v>
      </c>
      <c r="AZ50" s="284">
        <v>0</v>
      </c>
      <c r="BA50" s="284">
        <v>0</v>
      </c>
      <c r="BB50" s="284">
        <v>0</v>
      </c>
      <c r="BC50" s="284">
        <v>0</v>
      </c>
      <c r="BD50" s="281">
        <v>0</v>
      </c>
      <c r="BE50" s="282">
        <v>0</v>
      </c>
      <c r="BF50" s="280" t="s">
        <v>199</v>
      </c>
      <c r="BG50" s="280" t="s">
        <v>201</v>
      </c>
      <c r="BH50" s="281">
        <v>0</v>
      </c>
      <c r="BI50" s="281">
        <v>0</v>
      </c>
      <c r="BJ50" s="281">
        <v>0</v>
      </c>
      <c r="BK50" s="281">
        <v>0</v>
      </c>
      <c r="BL50" s="281">
        <v>0</v>
      </c>
      <c r="BM50" s="282">
        <v>0</v>
      </c>
      <c r="BN50" s="280" t="s">
        <v>199</v>
      </c>
      <c r="BO50" s="280" t="s">
        <v>201</v>
      </c>
      <c r="BP50" s="281">
        <v>0</v>
      </c>
      <c r="BQ50" s="281">
        <v>0</v>
      </c>
      <c r="BR50" s="281">
        <v>0</v>
      </c>
      <c r="BS50" s="281">
        <v>0</v>
      </c>
      <c r="BT50" s="281">
        <v>0</v>
      </c>
      <c r="BU50" s="282">
        <v>0</v>
      </c>
      <c r="BV50" s="280" t="s">
        <v>199</v>
      </c>
      <c r="BW50" s="280" t="s">
        <v>201</v>
      </c>
      <c r="BX50" s="285">
        <v>0</v>
      </c>
      <c r="BY50" s="285">
        <v>0</v>
      </c>
      <c r="BZ50" s="285">
        <v>0</v>
      </c>
      <c r="CA50" s="285">
        <v>0</v>
      </c>
      <c r="CB50" s="281">
        <v>0</v>
      </c>
      <c r="CC50" s="282">
        <v>0</v>
      </c>
      <c r="CD50" s="280" t="s">
        <v>199</v>
      </c>
      <c r="CE50" s="280" t="s">
        <v>201</v>
      </c>
      <c r="CF50" s="285">
        <v>0</v>
      </c>
      <c r="CG50" s="285">
        <v>0</v>
      </c>
      <c r="CH50" s="285">
        <v>0</v>
      </c>
      <c r="CI50" s="285">
        <v>0</v>
      </c>
      <c r="CJ50" s="281">
        <v>0</v>
      </c>
      <c r="CK50" s="282">
        <v>0</v>
      </c>
      <c r="CL50" s="280" t="s">
        <v>199</v>
      </c>
      <c r="CM50" s="280" t="s">
        <v>201</v>
      </c>
      <c r="CN50" s="284">
        <v>0</v>
      </c>
      <c r="CO50" s="284">
        <v>0</v>
      </c>
      <c r="CP50" s="284">
        <v>0</v>
      </c>
      <c r="CQ50" s="284">
        <v>0</v>
      </c>
      <c r="CR50" s="269">
        <f>W50</f>
        <v>-9267</v>
      </c>
      <c r="CS50" s="282">
        <v>0</v>
      </c>
      <c r="CT50" s="280" t="s">
        <v>199</v>
      </c>
      <c r="CU50" s="280" t="s">
        <v>201</v>
      </c>
      <c r="CV50" s="286" t="str">
        <f t="shared" si="61"/>
        <v> </v>
      </c>
      <c r="CW50" s="286"/>
      <c r="CX50" s="286"/>
      <c r="CY50" s="286"/>
      <c r="CZ50" s="269">
        <f>W50</f>
        <v>-9267</v>
      </c>
      <c r="DA50" s="282">
        <v>0</v>
      </c>
      <c r="DB50" s="280" t="s">
        <v>199</v>
      </c>
      <c r="DC50" s="280" t="s">
        <v>201</v>
      </c>
      <c r="DD50" s="284">
        <v>0</v>
      </c>
      <c r="DE50" s="284">
        <v>0</v>
      </c>
      <c r="DF50" s="284">
        <v>0</v>
      </c>
      <c r="DG50" s="284">
        <v>0</v>
      </c>
      <c r="DH50" s="284">
        <v>0</v>
      </c>
      <c r="DI50" s="282">
        <v>0</v>
      </c>
      <c r="DJ50" s="33"/>
      <c r="DK50" s="26"/>
      <c r="DL50" s="27"/>
      <c r="DM50" s="28"/>
      <c r="DN50" s="28"/>
      <c r="DO50" s="28"/>
      <c r="DP50" s="38"/>
      <c r="DQ50" s="38"/>
      <c r="DR50" s="38"/>
      <c r="DS50" s="33"/>
      <c r="DT50" s="26"/>
      <c r="DU50" s="27"/>
      <c r="DV50" s="28"/>
      <c r="DW50" s="28"/>
      <c r="DX50" s="28"/>
      <c r="DY50" s="38"/>
      <c r="DZ50" s="38"/>
      <c r="EA50" s="38"/>
      <c r="EB50" s="33"/>
      <c r="EC50" s="26"/>
      <c r="ED50" s="27"/>
      <c r="EE50" s="28"/>
      <c r="EF50" s="28"/>
      <c r="EG50" s="28"/>
      <c r="EH50" s="38"/>
      <c r="EI50" s="38"/>
      <c r="EJ50" s="38"/>
      <c r="EK50" s="33"/>
      <c r="EL50" s="26"/>
      <c r="EM50" s="27"/>
      <c r="EN50" s="28"/>
      <c r="EO50" s="28"/>
      <c r="EP50" s="28"/>
      <c r="EQ50" s="38"/>
      <c r="ER50" s="38"/>
      <c r="ES50" s="38"/>
      <c r="ET50" s="33"/>
      <c r="EU50" s="26"/>
      <c r="EV50" s="27"/>
      <c r="EW50" s="28"/>
      <c r="EX50" s="28"/>
      <c r="EY50" s="28"/>
      <c r="EZ50" s="38"/>
      <c r="FA50" s="38"/>
      <c r="FB50" s="130"/>
      <c r="FC50" s="33"/>
      <c r="FD50" s="26"/>
      <c r="FE50" s="27"/>
      <c r="FF50" s="28"/>
      <c r="FG50" s="28"/>
      <c r="FH50" s="28"/>
      <c r="FI50" s="38"/>
      <c r="FJ50" s="38"/>
      <c r="FK50" s="130"/>
      <c r="FL50" s="33"/>
      <c r="FM50" s="26"/>
      <c r="FN50" s="27"/>
      <c r="FO50" s="28"/>
      <c r="FP50" s="28"/>
      <c r="FQ50" s="28"/>
      <c r="FR50" s="38"/>
      <c r="FS50" s="38"/>
      <c r="FT50" s="38"/>
      <c r="FU50" s="33"/>
      <c r="FV50" s="26"/>
      <c r="FW50" s="27"/>
      <c r="FX50" s="38"/>
      <c r="FY50" s="38"/>
      <c r="FZ50" s="38"/>
      <c r="GA50" s="38"/>
      <c r="GB50" s="38"/>
      <c r="GC50" s="38"/>
    </row>
    <row r="51" spans="1:185" ht="12.75">
      <c r="A51" s="287" t="s">
        <v>202</v>
      </c>
      <c r="B51" s="287" t="s">
        <v>67</v>
      </c>
      <c r="C51" s="264">
        <f>SUM(C49:C50)</f>
        <v>5263784</v>
      </c>
      <c r="D51" s="264">
        <f>SUM(D49:D50)</f>
        <v>170210</v>
      </c>
      <c r="E51" s="264">
        <f>SUM(E49:E50)</f>
        <v>128510</v>
      </c>
      <c r="F51" s="264">
        <f>SUM(F49:F50)</f>
        <v>5562504</v>
      </c>
      <c r="G51" s="264">
        <f>SUM(G49:G50)</f>
        <v>4279248</v>
      </c>
      <c r="H51" s="265">
        <f t="shared" si="13"/>
        <v>76.93024580296931</v>
      </c>
      <c r="I51" s="287" t="s">
        <v>202</v>
      </c>
      <c r="J51" s="287" t="s">
        <v>67</v>
      </c>
      <c r="K51" s="264">
        <f>SUM(K49:K50)</f>
        <v>1760916</v>
      </c>
      <c r="L51" s="264">
        <f>SUM(L49:L50)</f>
        <v>51244</v>
      </c>
      <c r="M51" s="264">
        <f>SUM(M49:M50)</f>
        <v>40924</v>
      </c>
      <c r="N51" s="264">
        <f>SUM(N49:N50)</f>
        <v>1853084</v>
      </c>
      <c r="O51" s="264">
        <f>SUM(O49:O50)</f>
        <v>1424631</v>
      </c>
      <c r="P51" s="265">
        <f>O51/N51*100</f>
        <v>76.87892184056416</v>
      </c>
      <c r="Q51" s="287" t="s">
        <v>202</v>
      </c>
      <c r="R51" s="287" t="s">
        <v>67</v>
      </c>
      <c r="S51" s="264">
        <f>SUM(S49:S50)</f>
        <v>3015716</v>
      </c>
      <c r="T51" s="264">
        <f>SUM(T49:T50)</f>
        <v>136564</v>
      </c>
      <c r="U51" s="264">
        <f>SUM(U49:U50)</f>
        <v>-86432</v>
      </c>
      <c r="V51" s="264">
        <f>SUM(V49:V50)</f>
        <v>3065848</v>
      </c>
      <c r="W51" s="264">
        <f>SUM(W49:W50)</f>
        <v>2211938</v>
      </c>
      <c r="X51" s="265">
        <f>W51/V51*100</f>
        <v>72.14767333540345</v>
      </c>
      <c r="Y51" s="287" t="s">
        <v>202</v>
      </c>
      <c r="Z51" s="287" t="s">
        <v>67</v>
      </c>
      <c r="AA51" s="264">
        <f>SUM(AA49:AA50)</f>
        <v>253154</v>
      </c>
      <c r="AB51" s="264">
        <f>SUM(AB49:AB50)</f>
        <v>0</v>
      </c>
      <c r="AC51" s="264">
        <f>SUM(AC49:AC50)</f>
        <v>-253154</v>
      </c>
      <c r="AD51" s="264">
        <f>SUM(AD49:AD50)</f>
        <v>0</v>
      </c>
      <c r="AE51" s="264">
        <f>SUM(AE49:AE50)</f>
        <v>0</v>
      </c>
      <c r="AF51" s="266">
        <v>0</v>
      </c>
      <c r="AG51" s="264">
        <f>SUM(AG49:AG50)</f>
        <v>0</v>
      </c>
      <c r="AH51" s="287" t="s">
        <v>202</v>
      </c>
      <c r="AI51" s="287" t="s">
        <v>67</v>
      </c>
      <c r="AJ51" s="264">
        <f>SUM(AJ49:AJ50)</f>
        <v>2762562</v>
      </c>
      <c r="AK51" s="264">
        <f>SUM(AK49:AK50)</f>
        <v>136564</v>
      </c>
      <c r="AL51" s="264">
        <f>SUM(AL49:AL50)</f>
        <v>166722</v>
      </c>
      <c r="AM51" s="264">
        <f>SUM(AM49:AM50)</f>
        <v>3065848</v>
      </c>
      <c r="AN51" s="264">
        <f>SUM(AN49:AN50)</f>
        <v>2211938</v>
      </c>
      <c r="AO51" s="265">
        <f>AN51/AM51*100</f>
        <v>72.14767333540345</v>
      </c>
      <c r="AP51" s="287" t="s">
        <v>202</v>
      </c>
      <c r="AQ51" s="287" t="s">
        <v>67</v>
      </c>
      <c r="AR51" s="264">
        <f>SUM(AR49:AR50)</f>
        <v>6243</v>
      </c>
      <c r="AS51" s="264">
        <f>SUM(AS49:AS50)</f>
        <v>7836</v>
      </c>
      <c r="AT51" s="264">
        <f>SUM(AT49:AT50)</f>
        <v>-94</v>
      </c>
      <c r="AU51" s="264">
        <f>SUM(AU49:AU50)</f>
        <v>13985</v>
      </c>
      <c r="AV51" s="264">
        <f>SUM(AV49:AV50)</f>
        <v>11040</v>
      </c>
      <c r="AW51" s="265">
        <f>AV51/AU51*100</f>
        <v>78.94172327493743</v>
      </c>
      <c r="AX51" s="287" t="s">
        <v>202</v>
      </c>
      <c r="AY51" s="287" t="s">
        <v>67</v>
      </c>
      <c r="AZ51" s="264">
        <f>SUM(AZ49:AZ50)</f>
        <v>0</v>
      </c>
      <c r="BA51" s="264">
        <f>SUM(BA49:BA50)</f>
        <v>0</v>
      </c>
      <c r="BB51" s="264">
        <f>SUM(BB49:BB50)</f>
        <v>0</v>
      </c>
      <c r="BC51" s="264">
        <f>SUM(BC49:BC50)</f>
        <v>0</v>
      </c>
      <c r="BD51" s="264">
        <f>SUM(BD49:BD50)</f>
        <v>0</v>
      </c>
      <c r="BE51" s="266">
        <v>0</v>
      </c>
      <c r="BF51" s="287" t="s">
        <v>202</v>
      </c>
      <c r="BG51" s="287" t="s">
        <v>67</v>
      </c>
      <c r="BH51" s="264">
        <f>SUM(BH49:BH50)</f>
        <v>6243</v>
      </c>
      <c r="BI51" s="264">
        <f>SUM(BI49:BI50)</f>
        <v>7836</v>
      </c>
      <c r="BJ51" s="264">
        <f>SUM(BJ49:BJ50)</f>
        <v>-94</v>
      </c>
      <c r="BK51" s="264">
        <f>SUM(BK49:BK50)</f>
        <v>13985</v>
      </c>
      <c r="BL51" s="264">
        <f>SUM(BL49:BL50)</f>
        <v>11040</v>
      </c>
      <c r="BM51" s="265">
        <f>BL51/BK51*100</f>
        <v>78.94172327493743</v>
      </c>
      <c r="BN51" s="287" t="s">
        <v>202</v>
      </c>
      <c r="BO51" s="287" t="s">
        <v>67</v>
      </c>
      <c r="BP51" s="264">
        <f>SUM(BP49:BP50)</f>
        <v>12162</v>
      </c>
      <c r="BQ51" s="264">
        <f>SUM(BQ49:BQ50)</f>
        <v>3347</v>
      </c>
      <c r="BR51" s="264">
        <f>SUM(BR49:BR50)</f>
        <v>1493</v>
      </c>
      <c r="BS51" s="264">
        <f>SUM(BS49:BS50)</f>
        <v>17002</v>
      </c>
      <c r="BT51" s="264">
        <f>SUM(BT49:BT50)</f>
        <v>24857</v>
      </c>
      <c r="BU51" s="265">
        <f>BT51/BS51*100</f>
        <v>146.20044700623455</v>
      </c>
      <c r="BV51" s="287" t="s">
        <v>202</v>
      </c>
      <c r="BW51" s="287" t="s">
        <v>67</v>
      </c>
      <c r="BX51" s="264">
        <f>SUM(BX49:BX50)</f>
        <v>0</v>
      </c>
      <c r="BY51" s="264">
        <f>SUM(BY49:BY50)</f>
        <v>0</v>
      </c>
      <c r="BZ51" s="264">
        <f>SUM(BZ49:BZ50)</f>
        <v>0</v>
      </c>
      <c r="CA51" s="264">
        <f>SUM(CA49:CA50)</f>
        <v>0</v>
      </c>
      <c r="CB51" s="264">
        <f>SUM(CB49:CB50)</f>
        <v>0</v>
      </c>
      <c r="CC51" s="266">
        <v>0</v>
      </c>
      <c r="CD51" s="287" t="s">
        <v>202</v>
      </c>
      <c r="CE51" s="287" t="s">
        <v>67</v>
      </c>
      <c r="CF51" s="264">
        <f>SUM(CF49:CF50)</f>
        <v>0</v>
      </c>
      <c r="CG51" s="264">
        <f>SUM(CG49:CG50)</f>
        <v>0</v>
      </c>
      <c r="CH51" s="264">
        <f>SUM(CH49:CH50)</f>
        <v>0</v>
      </c>
      <c r="CI51" s="264">
        <f>SUM(CI49:CI50)</f>
        <v>0</v>
      </c>
      <c r="CJ51" s="264">
        <f>SUM(CJ49:CJ50)</f>
        <v>0</v>
      </c>
      <c r="CK51" s="266">
        <v>0</v>
      </c>
      <c r="CL51" s="287" t="s">
        <v>202</v>
      </c>
      <c r="CM51" s="287" t="s">
        <v>67</v>
      </c>
      <c r="CN51" s="264">
        <f>SUM(CN49:CN50)</f>
        <v>10058821</v>
      </c>
      <c r="CO51" s="264">
        <f>SUM(CO49:CO50)</f>
        <v>369201</v>
      </c>
      <c r="CP51" s="264">
        <f>SUM(CP49:CP50)</f>
        <v>84401</v>
      </c>
      <c r="CQ51" s="264">
        <f>SUM(CQ49:CQ50)</f>
        <v>10512423</v>
      </c>
      <c r="CR51" s="264">
        <f>SUM(CR49:CR50)</f>
        <v>7951714</v>
      </c>
      <c r="CS51" s="265">
        <f>CR51/CQ51*100</f>
        <v>75.64111527856137</v>
      </c>
      <c r="CT51" s="287" t="s">
        <v>202</v>
      </c>
      <c r="CU51" s="287" t="s">
        <v>67</v>
      </c>
      <c r="CV51" s="264">
        <f>SUM(CV49:CV50)</f>
        <v>10058821</v>
      </c>
      <c r="CW51" s="264">
        <f>SUM(CW49:CW50)</f>
        <v>369201</v>
      </c>
      <c r="CX51" s="264">
        <f>SUM(CX49:CX50)</f>
        <v>84401</v>
      </c>
      <c r="CY51" s="264">
        <f>SUM(CY49:CY50)</f>
        <v>10512423</v>
      </c>
      <c r="CZ51" s="264">
        <f>SUM(CZ49:CZ50)</f>
        <v>7951714</v>
      </c>
      <c r="DA51" s="265">
        <f>CZ51/CY51*100</f>
        <v>75.64111527856137</v>
      </c>
      <c r="DB51" s="287" t="s">
        <v>202</v>
      </c>
      <c r="DC51" s="287" t="s">
        <v>67</v>
      </c>
      <c r="DD51" s="264">
        <v>0</v>
      </c>
      <c r="DE51" s="264">
        <v>0</v>
      </c>
      <c r="DF51" s="264">
        <v>0</v>
      </c>
      <c r="DG51" s="264">
        <v>0</v>
      </c>
      <c r="DH51" s="264">
        <v>0</v>
      </c>
      <c r="DI51" s="266">
        <v>0</v>
      </c>
      <c r="DJ51" s="300" t="s">
        <v>187</v>
      </c>
      <c r="DK51" s="295"/>
      <c r="DL51" s="295" t="s">
        <v>212</v>
      </c>
      <c r="DM51" s="296">
        <f>C41</f>
        <v>70473</v>
      </c>
      <c r="DN51" s="296">
        <f>D41</f>
        <v>2732</v>
      </c>
      <c r="DO51" s="296">
        <f>E41</f>
        <v>1899</v>
      </c>
      <c r="DP51" s="296">
        <f>F41</f>
        <v>75104</v>
      </c>
      <c r="DQ51" s="296">
        <f>G41</f>
        <v>58180</v>
      </c>
      <c r="DR51" s="297">
        <f>DQ51/DP51*100</f>
        <v>77.46591393268002</v>
      </c>
      <c r="DS51" s="300" t="s">
        <v>187</v>
      </c>
      <c r="DT51" s="295"/>
      <c r="DU51" s="295" t="s">
        <v>212</v>
      </c>
      <c r="DV51" s="296">
        <f>K41</f>
        <v>23534</v>
      </c>
      <c r="DW51" s="296">
        <f>L41</f>
        <v>905</v>
      </c>
      <c r="DX51" s="296">
        <f>M41</f>
        <v>608</v>
      </c>
      <c r="DY51" s="296">
        <f>N41</f>
        <v>25047</v>
      </c>
      <c r="DZ51" s="296">
        <f>O41</f>
        <v>19282</v>
      </c>
      <c r="EA51" s="297">
        <f>DZ51/DY51*100</f>
        <v>76.9832714496746</v>
      </c>
      <c r="EB51" s="300" t="s">
        <v>187</v>
      </c>
      <c r="EC51" s="295"/>
      <c r="ED51" s="295" t="s">
        <v>212</v>
      </c>
      <c r="EE51" s="296">
        <f>S41</f>
        <v>64564</v>
      </c>
      <c r="EF51" s="296">
        <f>T41</f>
        <v>16088</v>
      </c>
      <c r="EG51" s="296">
        <f>U41</f>
        <v>-2290</v>
      </c>
      <c r="EH51" s="296">
        <f>V41</f>
        <v>78362</v>
      </c>
      <c r="EI51" s="296">
        <f>W41</f>
        <v>68369</v>
      </c>
      <c r="EJ51" s="297">
        <f>EI51/EH51*100</f>
        <v>87.24764554248232</v>
      </c>
      <c r="EK51" s="300" t="s">
        <v>187</v>
      </c>
      <c r="EL51" s="295"/>
      <c r="EM51" s="295" t="s">
        <v>212</v>
      </c>
      <c r="EN51" s="296">
        <f>AR41</f>
        <v>4045</v>
      </c>
      <c r="EO51" s="296">
        <f>AS41</f>
        <v>0</v>
      </c>
      <c r="EP51" s="296">
        <f>AT41</f>
        <v>0</v>
      </c>
      <c r="EQ51" s="296">
        <f>AU41</f>
        <v>4045</v>
      </c>
      <c r="ER51" s="296">
        <f>AV41</f>
        <v>0</v>
      </c>
      <c r="ES51" s="297">
        <f>ER51/EQ51*100</f>
        <v>0</v>
      </c>
      <c r="ET51" s="300" t="s">
        <v>187</v>
      </c>
      <c r="EU51" s="295"/>
      <c r="EV51" s="295" t="s">
        <v>212</v>
      </c>
      <c r="EW51" s="296">
        <f>BP41</f>
        <v>0</v>
      </c>
      <c r="EX51" s="296">
        <f>BQ41</f>
        <v>0</v>
      </c>
      <c r="EY51" s="296">
        <f>BR41</f>
        <v>65</v>
      </c>
      <c r="EZ51" s="296">
        <f>BS41</f>
        <v>65</v>
      </c>
      <c r="FA51" s="296">
        <f>BT41</f>
        <v>65</v>
      </c>
      <c r="FB51" s="297">
        <f>FA51/EZ51*100</f>
        <v>100</v>
      </c>
      <c r="FC51" s="300" t="s">
        <v>187</v>
      </c>
      <c r="FD51" s="295"/>
      <c r="FE51" s="295" t="s">
        <v>212</v>
      </c>
      <c r="FF51" s="296">
        <f>BX41</f>
        <v>0</v>
      </c>
      <c r="FG51" s="296">
        <f>BY41</f>
        <v>388</v>
      </c>
      <c r="FH51" s="296">
        <f>BZ41</f>
        <v>0</v>
      </c>
      <c r="FI51" s="296">
        <f>CA41</f>
        <v>388</v>
      </c>
      <c r="FJ51" s="296">
        <f>CB41</f>
        <v>388</v>
      </c>
      <c r="FK51" s="297">
        <f>FJ51/FI51*100</f>
        <v>100</v>
      </c>
      <c r="FL51" s="300" t="s">
        <v>187</v>
      </c>
      <c r="FM51" s="295"/>
      <c r="FN51" s="295" t="s">
        <v>212</v>
      </c>
      <c r="FO51" s="296">
        <f>CF41</f>
        <v>0</v>
      </c>
      <c r="FP51" s="296">
        <f>CG41</f>
        <v>1012</v>
      </c>
      <c r="FQ51" s="296">
        <f>CH41</f>
        <v>0</v>
      </c>
      <c r="FR51" s="296">
        <f>CI41</f>
        <v>1012</v>
      </c>
      <c r="FS51" s="296">
        <f>CJ41</f>
        <v>1413</v>
      </c>
      <c r="FT51" s="297">
        <f>FS51/FR51*100</f>
        <v>139.62450592885375</v>
      </c>
      <c r="FU51" s="300" t="s">
        <v>187</v>
      </c>
      <c r="FV51" s="295"/>
      <c r="FW51" s="295" t="s">
        <v>212</v>
      </c>
      <c r="FX51" s="296">
        <f>DM51+DV51+EE51+EN51+EW51+FF51+FO51</f>
        <v>162616</v>
      </c>
      <c r="FY51" s="296">
        <f>DN51+DW51+EF51+EO51+EX51+FG51+FP51</f>
        <v>21125</v>
      </c>
      <c r="FZ51" s="296">
        <f>DO51+DX51+EG51+EP51+EY51+FH51+FQ51</f>
        <v>282</v>
      </c>
      <c r="GA51" s="296">
        <f>DP51+DY51+EH51+EQ51+EZ51+FI51+FR51</f>
        <v>184023</v>
      </c>
      <c r="GB51" s="296">
        <f>DQ51+DZ51+EI51+ER51+FA51+FJ51+FS51</f>
        <v>147697</v>
      </c>
      <c r="GC51" s="297">
        <f>GB51/GA51*100</f>
        <v>80.2600761861289</v>
      </c>
    </row>
    <row r="52" spans="1:185" ht="12.75">
      <c r="A52" s="288"/>
      <c r="B52" s="288"/>
      <c r="C52" s="267"/>
      <c r="D52" s="267"/>
      <c r="E52" s="267"/>
      <c r="F52" s="267"/>
      <c r="G52" s="267"/>
      <c r="H52" s="267"/>
      <c r="I52" s="288"/>
      <c r="J52" s="288"/>
      <c r="K52" s="267"/>
      <c r="L52" s="267"/>
      <c r="M52" s="267"/>
      <c r="N52" s="267"/>
      <c r="O52" s="267"/>
      <c r="P52" s="267"/>
      <c r="Q52" s="288"/>
      <c r="R52" s="288"/>
      <c r="S52" s="267"/>
      <c r="T52" s="267"/>
      <c r="U52" s="267"/>
      <c r="V52" s="267"/>
      <c r="W52" s="267"/>
      <c r="X52" s="267"/>
      <c r="Y52" s="288"/>
      <c r="Z52" s="288"/>
      <c r="AA52" s="267"/>
      <c r="AB52" s="267"/>
      <c r="AC52" s="267"/>
      <c r="AD52" s="267"/>
      <c r="AE52" s="267"/>
      <c r="AF52" s="270"/>
      <c r="AG52" s="267"/>
      <c r="AH52" s="288"/>
      <c r="AI52" s="288"/>
      <c r="AJ52" s="267"/>
      <c r="AK52" s="267"/>
      <c r="AL52" s="267"/>
      <c r="AM52" s="267"/>
      <c r="AN52" s="267"/>
      <c r="AO52" s="267"/>
      <c r="AP52" s="288"/>
      <c r="AQ52" s="288"/>
      <c r="AR52" s="267"/>
      <c r="AS52" s="267"/>
      <c r="AT52" s="267"/>
      <c r="AU52" s="267"/>
      <c r="AV52" s="267"/>
      <c r="AW52" s="267"/>
      <c r="AX52" s="288"/>
      <c r="AY52" s="288"/>
      <c r="AZ52" s="267"/>
      <c r="BA52" s="267"/>
      <c r="BB52" s="267"/>
      <c r="BC52" s="267"/>
      <c r="BD52" s="267"/>
      <c r="BE52" s="267"/>
      <c r="BF52" s="288"/>
      <c r="BG52" s="288"/>
      <c r="BH52" s="267"/>
      <c r="BI52" s="267"/>
      <c r="BJ52" s="267"/>
      <c r="BK52" s="267"/>
      <c r="BL52" s="267"/>
      <c r="BM52" s="267"/>
      <c r="BN52" s="288"/>
      <c r="BO52" s="288"/>
      <c r="BP52" s="267"/>
      <c r="BQ52" s="267"/>
      <c r="BR52" s="267"/>
      <c r="BS52" s="267"/>
      <c r="BT52" s="267"/>
      <c r="BU52" s="267"/>
      <c r="BV52" s="288"/>
      <c r="BW52" s="288"/>
      <c r="BX52" s="267"/>
      <c r="BY52" s="267"/>
      <c r="BZ52" s="267"/>
      <c r="CA52" s="267"/>
      <c r="CB52" s="267"/>
      <c r="CC52" s="267"/>
      <c r="CD52" s="288"/>
      <c r="CE52" s="288"/>
      <c r="CF52" s="267"/>
      <c r="CG52" s="267"/>
      <c r="CH52" s="267"/>
      <c r="CI52" s="267"/>
      <c r="CJ52" s="267"/>
      <c r="CK52" s="267"/>
      <c r="CL52" s="288"/>
      <c r="CM52" s="288"/>
      <c r="CN52" s="267"/>
      <c r="CO52" s="267"/>
      <c r="CP52" s="267"/>
      <c r="CQ52" s="267"/>
      <c r="CR52" s="267"/>
      <c r="CS52" s="267"/>
      <c r="CT52" s="288"/>
      <c r="CU52" s="288"/>
      <c r="CV52" s="267"/>
      <c r="CW52" s="267"/>
      <c r="CX52" s="267"/>
      <c r="CY52" s="267"/>
      <c r="CZ52" s="267"/>
      <c r="DA52" s="267"/>
      <c r="DB52" s="288"/>
      <c r="DC52" s="288"/>
      <c r="DD52" s="267"/>
      <c r="DE52" s="267"/>
      <c r="DF52" s="267"/>
      <c r="DG52" s="267"/>
      <c r="DH52" s="267"/>
      <c r="DI52" s="267"/>
      <c r="DJ52" s="32"/>
      <c r="DK52" s="31"/>
      <c r="DL52" s="31"/>
      <c r="DM52" s="31"/>
      <c r="DN52" s="31"/>
      <c r="DO52" s="31"/>
      <c r="DP52" s="31"/>
      <c r="DQ52" s="31"/>
      <c r="DR52" s="31"/>
      <c r="DS52" s="32"/>
      <c r="DT52" s="31"/>
      <c r="DU52" s="31"/>
      <c r="DV52" s="31"/>
      <c r="DW52" s="31"/>
      <c r="DX52" s="31"/>
      <c r="DY52" s="31"/>
      <c r="DZ52" s="31"/>
      <c r="EA52" s="31"/>
      <c r="EB52" s="32"/>
      <c r="EC52" s="31"/>
      <c r="ED52" s="31"/>
      <c r="EE52" s="31"/>
      <c r="EF52" s="31"/>
      <c r="EG52" s="31"/>
      <c r="EH52" s="31"/>
      <c r="EI52" s="31"/>
      <c r="EJ52" s="31"/>
      <c r="EK52" s="32"/>
      <c r="EL52" s="31"/>
      <c r="EM52" s="31"/>
      <c r="EN52" s="31"/>
      <c r="EO52" s="31"/>
      <c r="EP52" s="31"/>
      <c r="EQ52" s="31"/>
      <c r="ER52" s="31"/>
      <c r="ES52" s="31"/>
      <c r="ET52" s="32"/>
      <c r="EU52" s="31"/>
      <c r="EV52" s="31"/>
      <c r="EW52" s="31"/>
      <c r="EX52" s="31"/>
      <c r="EY52" s="31"/>
      <c r="EZ52" s="31"/>
      <c r="FA52" s="31"/>
      <c r="FB52" s="230"/>
      <c r="FC52" s="32"/>
      <c r="FD52" s="31"/>
      <c r="FE52" s="31"/>
      <c r="FF52" s="31"/>
      <c r="FG52" s="31"/>
      <c r="FH52" s="31"/>
      <c r="FI52" s="31"/>
      <c r="FJ52" s="31"/>
      <c r="FK52" s="31"/>
      <c r="FL52" s="32"/>
      <c r="FM52" s="31"/>
      <c r="FN52" s="31"/>
      <c r="FO52" s="31"/>
      <c r="FP52" s="31"/>
      <c r="FQ52" s="31"/>
      <c r="FR52" s="31"/>
      <c r="FS52" s="31"/>
      <c r="FT52" s="31"/>
      <c r="FU52" s="32"/>
      <c r="FV52" s="31"/>
      <c r="FW52" s="31"/>
      <c r="FX52" s="31"/>
      <c r="FY52" s="31"/>
      <c r="FZ52" s="31"/>
      <c r="GA52" s="31"/>
      <c r="GB52" s="31"/>
      <c r="GC52" s="31"/>
    </row>
    <row r="53" spans="1:185" ht="12.75">
      <c r="A53" s="288"/>
      <c r="B53" s="288"/>
      <c r="C53" s="267"/>
      <c r="D53" s="267"/>
      <c r="E53" s="267"/>
      <c r="F53" s="267"/>
      <c r="G53" s="267"/>
      <c r="H53" s="267"/>
      <c r="I53" s="288"/>
      <c r="J53" s="288"/>
      <c r="K53" s="267"/>
      <c r="L53" s="267"/>
      <c r="M53" s="267"/>
      <c r="N53" s="267"/>
      <c r="O53" s="267"/>
      <c r="P53" s="267"/>
      <c r="Q53" s="288"/>
      <c r="R53" s="288"/>
      <c r="S53" s="267"/>
      <c r="T53" s="267"/>
      <c r="U53" s="267"/>
      <c r="V53" s="267"/>
      <c r="W53" s="267"/>
      <c r="X53" s="267"/>
      <c r="Y53" s="288"/>
      <c r="Z53" s="288"/>
      <c r="AA53" s="267"/>
      <c r="AB53" s="267"/>
      <c r="AC53" s="267"/>
      <c r="AD53" s="267"/>
      <c r="AE53" s="267"/>
      <c r="AF53" s="270"/>
      <c r="AG53" s="267"/>
      <c r="AH53" s="288"/>
      <c r="AI53" s="288"/>
      <c r="AJ53" s="267"/>
      <c r="AK53" s="267"/>
      <c r="AL53" s="267"/>
      <c r="AM53" s="267"/>
      <c r="AN53" s="267"/>
      <c r="AO53" s="267"/>
      <c r="AP53" s="288"/>
      <c r="AQ53" s="288"/>
      <c r="AR53" s="267"/>
      <c r="AS53" s="267"/>
      <c r="AT53" s="267"/>
      <c r="AU53" s="267"/>
      <c r="AV53" s="267"/>
      <c r="AW53" s="267"/>
      <c r="AX53" s="288"/>
      <c r="AY53" s="288"/>
      <c r="AZ53" s="267"/>
      <c r="BA53" s="267"/>
      <c r="BB53" s="267"/>
      <c r="BC53" s="267"/>
      <c r="BD53" s="267"/>
      <c r="BE53" s="267"/>
      <c r="BF53" s="288"/>
      <c r="BG53" s="288"/>
      <c r="BH53" s="267"/>
      <c r="BI53" s="267"/>
      <c r="BJ53" s="267"/>
      <c r="BK53" s="267"/>
      <c r="BL53" s="267"/>
      <c r="BM53" s="267"/>
      <c r="BN53" s="288"/>
      <c r="BO53" s="288"/>
      <c r="BP53" s="267"/>
      <c r="BQ53" s="267"/>
      <c r="BR53" s="267"/>
      <c r="BS53" s="267"/>
      <c r="BT53" s="267"/>
      <c r="BU53" s="267"/>
      <c r="BV53" s="288"/>
      <c r="BW53" s="288"/>
      <c r="BX53" s="267"/>
      <c r="BY53" s="267"/>
      <c r="BZ53" s="267"/>
      <c r="CA53" s="267"/>
      <c r="CB53" s="267"/>
      <c r="CC53" s="267"/>
      <c r="CD53" s="288"/>
      <c r="CE53" s="288"/>
      <c r="CF53" s="267"/>
      <c r="CG53" s="267"/>
      <c r="CH53" s="267"/>
      <c r="CI53" s="267"/>
      <c r="CJ53" s="267"/>
      <c r="CK53" s="267"/>
      <c r="CL53" s="288"/>
      <c r="CM53" s="288"/>
      <c r="CN53" s="267"/>
      <c r="CO53" s="267"/>
      <c r="CP53" s="267"/>
      <c r="CQ53" s="267"/>
      <c r="CR53" s="267"/>
      <c r="CS53" s="267"/>
      <c r="CT53" s="288"/>
      <c r="CU53" s="288"/>
      <c r="CV53" s="267"/>
      <c r="CW53" s="267"/>
      <c r="CX53" s="267"/>
      <c r="CY53" s="267"/>
      <c r="CZ53" s="267"/>
      <c r="DA53" s="267"/>
      <c r="DB53" s="288"/>
      <c r="DC53" s="288"/>
      <c r="DD53" s="267"/>
      <c r="DE53" s="267"/>
      <c r="DF53" s="267"/>
      <c r="DG53" s="267"/>
      <c r="DH53" s="267"/>
      <c r="DI53" s="267"/>
      <c r="DJ53" s="32"/>
      <c r="DK53" s="31"/>
      <c r="DL53" s="31"/>
      <c r="DM53" s="31"/>
      <c r="DN53" s="31"/>
      <c r="DO53" s="31"/>
      <c r="DP53" s="31"/>
      <c r="DQ53" s="31"/>
      <c r="DR53" s="31"/>
      <c r="DS53" s="32"/>
      <c r="DT53" s="31"/>
      <c r="DU53" s="31"/>
      <c r="DV53" s="31"/>
      <c r="DW53" s="31"/>
      <c r="DX53" s="31"/>
      <c r="DY53" s="31"/>
      <c r="DZ53" s="31"/>
      <c r="EA53" s="31"/>
      <c r="EB53" s="32"/>
      <c r="EC53" s="31"/>
      <c r="ED53" s="31"/>
      <c r="EE53" s="31"/>
      <c r="EF53" s="31"/>
      <c r="EG53" s="31"/>
      <c r="EH53" s="31"/>
      <c r="EI53" s="31"/>
      <c r="EJ53" s="31"/>
      <c r="EK53" s="32"/>
      <c r="EL53" s="31"/>
      <c r="EM53" s="31"/>
      <c r="EN53" s="31"/>
      <c r="EO53" s="31"/>
      <c r="EP53" s="31"/>
      <c r="EQ53" s="31"/>
      <c r="ER53" s="31"/>
      <c r="ES53" s="31"/>
      <c r="ET53" s="32"/>
      <c r="EU53" s="31"/>
      <c r="EV53" s="31"/>
      <c r="EW53" s="31"/>
      <c r="EX53" s="31"/>
      <c r="EY53" s="31"/>
      <c r="EZ53" s="31"/>
      <c r="FA53" s="31"/>
      <c r="FB53" s="230"/>
      <c r="FC53" s="32"/>
      <c r="FD53" s="31"/>
      <c r="FE53" s="31"/>
      <c r="FF53" s="31"/>
      <c r="FG53" s="31"/>
      <c r="FH53" s="31"/>
      <c r="FI53" s="31"/>
      <c r="FJ53" s="31"/>
      <c r="FK53" s="31"/>
      <c r="FL53" s="32"/>
      <c r="FM53" s="31"/>
      <c r="FN53" s="31"/>
      <c r="FO53" s="31"/>
      <c r="FP53" s="31"/>
      <c r="FQ53" s="31"/>
      <c r="FR53" s="31"/>
      <c r="FS53" s="31"/>
      <c r="FT53" s="31"/>
      <c r="FU53" s="32"/>
      <c r="FV53" s="31"/>
      <c r="FW53" s="31"/>
      <c r="FX53" s="31"/>
      <c r="FY53" s="31"/>
      <c r="FZ53" s="31"/>
      <c r="GA53" s="31"/>
      <c r="GB53" s="31"/>
      <c r="GC53" s="31"/>
    </row>
    <row r="54" spans="1:202" ht="12.75">
      <c r="A54" s="272" t="s">
        <v>203</v>
      </c>
      <c r="B54" s="289" t="s">
        <v>68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76">
        <v>0</v>
      </c>
      <c r="I54" s="272" t="s">
        <v>203</v>
      </c>
      <c r="J54" s="289" t="s">
        <v>68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76">
        <v>0</v>
      </c>
      <c r="Q54" s="272" t="s">
        <v>203</v>
      </c>
      <c r="R54" s="289" t="s">
        <v>68</v>
      </c>
      <c r="S54" s="290">
        <v>0</v>
      </c>
      <c r="T54" s="290">
        <v>0</v>
      </c>
      <c r="U54" s="290">
        <v>0</v>
      </c>
      <c r="V54" s="290">
        <v>0</v>
      </c>
      <c r="W54" s="277">
        <v>0</v>
      </c>
      <c r="X54" s="276">
        <v>0</v>
      </c>
      <c r="Y54" s="272" t="s">
        <v>203</v>
      </c>
      <c r="Z54" s="289" t="s">
        <v>68</v>
      </c>
      <c r="AA54" s="290">
        <v>0</v>
      </c>
      <c r="AB54" s="290">
        <v>0</v>
      </c>
      <c r="AC54" s="290">
        <v>0</v>
      </c>
      <c r="AD54" s="290">
        <v>0</v>
      </c>
      <c r="AE54" s="277">
        <v>0</v>
      </c>
      <c r="AF54" s="276">
        <v>0</v>
      </c>
      <c r="AG54" s="277">
        <v>0</v>
      </c>
      <c r="AH54" s="272" t="s">
        <v>203</v>
      </c>
      <c r="AI54" s="289" t="s">
        <v>68</v>
      </c>
      <c r="AJ54" s="277">
        <v>0</v>
      </c>
      <c r="AK54" s="277">
        <v>0</v>
      </c>
      <c r="AL54" s="277">
        <v>0</v>
      </c>
      <c r="AM54" s="277">
        <v>0</v>
      </c>
      <c r="AN54" s="277">
        <v>0</v>
      </c>
      <c r="AO54" s="276">
        <v>0</v>
      </c>
      <c r="AP54" s="272" t="s">
        <v>203</v>
      </c>
      <c r="AQ54" s="289" t="s">
        <v>68</v>
      </c>
      <c r="AR54" s="273">
        <f>(AZ47)</f>
        <v>30092</v>
      </c>
      <c r="AS54" s="273">
        <f>(BA47)</f>
        <v>0</v>
      </c>
      <c r="AT54" s="273">
        <f>(BB47)</f>
        <v>-761</v>
      </c>
      <c r="AU54" s="273">
        <f>(BC47)</f>
        <v>29331</v>
      </c>
      <c r="AV54" s="273">
        <f>(BD47)</f>
        <v>23860</v>
      </c>
      <c r="AW54" s="274">
        <f>AV54/AU54*100</f>
        <v>81.34737990521973</v>
      </c>
      <c r="AX54" s="272" t="s">
        <v>203</v>
      </c>
      <c r="AY54" s="289" t="s">
        <v>68</v>
      </c>
      <c r="AZ54" s="273">
        <f>(AZ47)</f>
        <v>30092</v>
      </c>
      <c r="BA54" s="273">
        <f>(BA47)</f>
        <v>0</v>
      </c>
      <c r="BB54" s="273">
        <f>(BB47)</f>
        <v>-761</v>
      </c>
      <c r="BC54" s="273">
        <f>(BC47)</f>
        <v>29331</v>
      </c>
      <c r="BD54" s="273">
        <f>(BD47)</f>
        <v>23860</v>
      </c>
      <c r="BE54" s="274">
        <f>BD54/BC54*100</f>
        <v>81.34737990521973</v>
      </c>
      <c r="BF54" s="272" t="s">
        <v>203</v>
      </c>
      <c r="BG54" s="289" t="s">
        <v>68</v>
      </c>
      <c r="BH54" s="277">
        <v>0</v>
      </c>
      <c r="BI54" s="277">
        <v>0</v>
      </c>
      <c r="BJ54" s="277">
        <v>0</v>
      </c>
      <c r="BK54" s="277">
        <v>0</v>
      </c>
      <c r="BL54" s="277">
        <v>0</v>
      </c>
      <c r="BM54" s="276">
        <v>0</v>
      </c>
      <c r="BN54" s="272" t="s">
        <v>203</v>
      </c>
      <c r="BO54" s="289" t="s">
        <v>68</v>
      </c>
      <c r="BP54" s="277">
        <v>0</v>
      </c>
      <c r="BQ54" s="277">
        <v>0</v>
      </c>
      <c r="BR54" s="277">
        <v>0</v>
      </c>
      <c r="BS54" s="277">
        <v>0</v>
      </c>
      <c r="BT54" s="277">
        <v>0</v>
      </c>
      <c r="BU54" s="276">
        <v>0</v>
      </c>
      <c r="BV54" s="272" t="s">
        <v>203</v>
      </c>
      <c r="BW54" s="289" t="s">
        <v>68</v>
      </c>
      <c r="BX54" s="273">
        <f>(BX47)</f>
        <v>26370</v>
      </c>
      <c r="BY54" s="273">
        <f>(BY47)</f>
        <v>6664</v>
      </c>
      <c r="BZ54" s="273">
        <f>(BZ47)</f>
        <v>1788</v>
      </c>
      <c r="CA54" s="273">
        <f>(CA47)</f>
        <v>34822</v>
      </c>
      <c r="CB54" s="273">
        <f>(CB47)</f>
        <v>25435</v>
      </c>
      <c r="CC54" s="274">
        <f>CB54/CA54*100</f>
        <v>73.04290391132044</v>
      </c>
      <c r="CD54" s="272" t="s">
        <v>203</v>
      </c>
      <c r="CE54" s="289" t="s">
        <v>68</v>
      </c>
      <c r="CF54" s="273">
        <f>(CF47)</f>
        <v>213335</v>
      </c>
      <c r="CG54" s="273">
        <f>(CG47)</f>
        <v>73345</v>
      </c>
      <c r="CH54" s="273">
        <f>(CH47)</f>
        <v>1321</v>
      </c>
      <c r="CI54" s="273">
        <f>(CI47)</f>
        <v>288001</v>
      </c>
      <c r="CJ54" s="273">
        <f>(CJ47)</f>
        <v>205535</v>
      </c>
      <c r="CK54" s="274">
        <f>CJ54/CI54*100</f>
        <v>71.36607164558455</v>
      </c>
      <c r="CL54" s="272" t="s">
        <v>203</v>
      </c>
      <c r="CM54" s="289" t="s">
        <v>68</v>
      </c>
      <c r="CN54" s="273">
        <f>(DD45)</f>
        <v>269797</v>
      </c>
      <c r="CO54" s="273">
        <f>(DE45)</f>
        <v>80009</v>
      </c>
      <c r="CP54" s="273">
        <f>(DF45)</f>
        <v>2348</v>
      </c>
      <c r="CQ54" s="273">
        <f>(DG45)</f>
        <v>352154</v>
      </c>
      <c r="CR54" s="273">
        <f>(DH45)</f>
        <v>254830</v>
      </c>
      <c r="CS54" s="274">
        <f>CR54/CQ54*100</f>
        <v>72.36322745162627</v>
      </c>
      <c r="CT54" s="272" t="s">
        <v>203</v>
      </c>
      <c r="CU54" s="289" t="s">
        <v>68</v>
      </c>
      <c r="CV54" s="278">
        <v>0</v>
      </c>
      <c r="CW54" s="278">
        <v>0</v>
      </c>
      <c r="CX54" s="278">
        <v>0</v>
      </c>
      <c r="CY54" s="278">
        <v>0</v>
      </c>
      <c r="CZ54" s="278">
        <v>0</v>
      </c>
      <c r="DA54" s="276">
        <v>0</v>
      </c>
      <c r="DB54" s="272" t="s">
        <v>203</v>
      </c>
      <c r="DC54" s="289" t="s">
        <v>68</v>
      </c>
      <c r="DD54" s="273">
        <f aca="true" t="shared" si="62" ref="DD54:DH55">(DD45)</f>
        <v>269797</v>
      </c>
      <c r="DE54" s="273">
        <f t="shared" si="62"/>
        <v>80009</v>
      </c>
      <c r="DF54" s="273">
        <f t="shared" si="62"/>
        <v>2348</v>
      </c>
      <c r="DG54" s="273">
        <f t="shared" si="62"/>
        <v>352154</v>
      </c>
      <c r="DH54" s="273">
        <f t="shared" si="62"/>
        <v>254830</v>
      </c>
      <c r="DI54" s="274">
        <f>DH54/DG54*100</f>
        <v>72.36322745162627</v>
      </c>
      <c r="DJ54" s="71" t="s">
        <v>189</v>
      </c>
      <c r="DK54" s="72" t="s">
        <v>106</v>
      </c>
      <c r="DL54" s="68" t="s">
        <v>193</v>
      </c>
      <c r="DM54" s="73">
        <v>18387</v>
      </c>
      <c r="DN54" s="153">
        <f>DP54-DM54-DO54</f>
        <v>613</v>
      </c>
      <c r="DO54" s="153">
        <f>'[1]rshkö'!F54</f>
        <v>1922</v>
      </c>
      <c r="DP54" s="153">
        <f>'[1]int.kiad.'!CY54</f>
        <v>20922</v>
      </c>
      <c r="DQ54" s="73">
        <v>13205</v>
      </c>
      <c r="DR54" s="154">
        <f>DQ54/DP54*100</f>
        <v>63.11538093872478</v>
      </c>
      <c r="DS54" s="71" t="s">
        <v>189</v>
      </c>
      <c r="DT54" s="72" t="s">
        <v>106</v>
      </c>
      <c r="DU54" s="68" t="s">
        <v>193</v>
      </c>
      <c r="DV54" s="73">
        <v>6113</v>
      </c>
      <c r="DW54" s="365">
        <f>DY54-DV54-DX54</f>
        <v>196</v>
      </c>
      <c r="DX54" s="365">
        <f>'[1]rshkö'!I54</f>
        <v>532</v>
      </c>
      <c r="DY54" s="365">
        <f>'[1]int.kiad.'!DG54</f>
        <v>6841</v>
      </c>
      <c r="DZ54" s="73">
        <v>3853</v>
      </c>
      <c r="EA54" s="154">
        <f>DZ54/DY54*100</f>
        <v>56.322175120596405</v>
      </c>
      <c r="EB54" s="71" t="s">
        <v>189</v>
      </c>
      <c r="EC54" s="72" t="s">
        <v>106</v>
      </c>
      <c r="ED54" s="68" t="s">
        <v>193</v>
      </c>
      <c r="EE54" s="73">
        <v>13079</v>
      </c>
      <c r="EF54" s="365">
        <f>EH54-EE54-EG54</f>
        <v>16</v>
      </c>
      <c r="EG54" s="365">
        <f>'[1]rshkö'!L54</f>
        <v>-430</v>
      </c>
      <c r="EH54" s="365">
        <f>'[1]int.kiad.'!DO54</f>
        <v>12665</v>
      </c>
      <c r="EI54" s="73">
        <v>8635</v>
      </c>
      <c r="EJ54" s="154">
        <f>EI54/EH54*100</f>
        <v>68.18002368732728</v>
      </c>
      <c r="EK54" s="71" t="s">
        <v>189</v>
      </c>
      <c r="EL54" s="72" t="s">
        <v>106</v>
      </c>
      <c r="EM54" s="68" t="s">
        <v>193</v>
      </c>
      <c r="EN54" s="73">
        <v>0</v>
      </c>
      <c r="EO54" s="365">
        <f>EQ54-EN54-EP54</f>
        <v>0</v>
      </c>
      <c r="EP54" s="365">
        <f>'[1]rshkö'!P54</f>
        <v>0</v>
      </c>
      <c r="EQ54" s="365">
        <f>'[1]int.kiad.'!DW54</f>
        <v>0</v>
      </c>
      <c r="ER54" s="73">
        <v>0</v>
      </c>
      <c r="ES54" s="222">
        <v>0</v>
      </c>
      <c r="ET54" s="71" t="s">
        <v>189</v>
      </c>
      <c r="EU54" s="72" t="s">
        <v>106</v>
      </c>
      <c r="EV54" s="68" t="s">
        <v>193</v>
      </c>
      <c r="EW54" s="73">
        <v>0</v>
      </c>
      <c r="EX54" s="365">
        <f>EZ54-EW54-EY54</f>
        <v>0</v>
      </c>
      <c r="EY54" s="365">
        <f>'[1]rshkö'!S54</f>
        <v>0</v>
      </c>
      <c r="EZ54" s="365">
        <f>'[1]int.kiad.'!EE54</f>
        <v>0</v>
      </c>
      <c r="FA54" s="73">
        <v>0</v>
      </c>
      <c r="FB54" s="222">
        <v>0</v>
      </c>
      <c r="FC54" s="71" t="s">
        <v>189</v>
      </c>
      <c r="FD54" s="72" t="s">
        <v>106</v>
      </c>
      <c r="FE54" s="68" t="s">
        <v>193</v>
      </c>
      <c r="FF54" s="73">
        <v>0</v>
      </c>
      <c r="FG54" s="365">
        <f>FI54-FF54-FH54</f>
        <v>0</v>
      </c>
      <c r="FH54" s="365">
        <f>'[1]rshkö'!V54</f>
        <v>0</v>
      </c>
      <c r="FI54" s="365">
        <f>'[1]int.kiad.'!EM54</f>
        <v>0</v>
      </c>
      <c r="FJ54" s="73">
        <v>0</v>
      </c>
      <c r="FK54" s="222">
        <v>0</v>
      </c>
      <c r="FL54" s="71" t="s">
        <v>189</v>
      </c>
      <c r="FM54" s="72" t="s">
        <v>106</v>
      </c>
      <c r="FN54" s="68" t="s">
        <v>193</v>
      </c>
      <c r="FO54" s="73">
        <v>7</v>
      </c>
      <c r="FP54" s="365">
        <f>FR54-FO54-FQ54</f>
        <v>274</v>
      </c>
      <c r="FQ54" s="365">
        <f>'[1]rshkö'!Y54</f>
        <v>0</v>
      </c>
      <c r="FR54" s="365">
        <f>'[1]int.kiad.'!EU54</f>
        <v>281</v>
      </c>
      <c r="FS54" s="73">
        <v>281</v>
      </c>
      <c r="FT54" s="154">
        <f>FS54/FR54*100</f>
        <v>100</v>
      </c>
      <c r="FU54" s="71" t="s">
        <v>189</v>
      </c>
      <c r="FV54" s="72" t="s">
        <v>106</v>
      </c>
      <c r="FW54" s="68" t="s">
        <v>193</v>
      </c>
      <c r="FX54" s="69">
        <f>DM54+DV54+EE54+EN54+EW54+FF54+FO54</f>
        <v>37586</v>
      </c>
      <c r="FY54" s="69">
        <f aca="true" t="shared" si="63" ref="FY54:GB56">DN54+DW54+EF54+EO54+EX54+FG54+FP54</f>
        <v>1099</v>
      </c>
      <c r="FZ54" s="69">
        <f t="shared" si="63"/>
        <v>2024</v>
      </c>
      <c r="GA54" s="69">
        <f t="shared" si="63"/>
        <v>40709</v>
      </c>
      <c r="GB54" s="69">
        <f t="shared" si="63"/>
        <v>25974</v>
      </c>
      <c r="GC54" s="154">
        <f>GB54/GA54*100</f>
        <v>63.80407280945245</v>
      </c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</row>
    <row r="55" spans="1:198" ht="12.75">
      <c r="A55" s="280" t="s">
        <v>203</v>
      </c>
      <c r="B55" s="291" t="s">
        <v>205</v>
      </c>
      <c r="C55" s="285">
        <v>0</v>
      </c>
      <c r="D55" s="285">
        <v>0</v>
      </c>
      <c r="E55" s="285">
        <v>0</v>
      </c>
      <c r="F55" s="285">
        <v>0</v>
      </c>
      <c r="G55" s="285">
        <v>0</v>
      </c>
      <c r="H55" s="282">
        <v>0</v>
      </c>
      <c r="I55" s="280" t="s">
        <v>203</v>
      </c>
      <c r="J55" s="291" t="s">
        <v>205</v>
      </c>
      <c r="K55" s="285">
        <v>0</v>
      </c>
      <c r="L55" s="285">
        <v>0</v>
      </c>
      <c r="M55" s="285">
        <v>0</v>
      </c>
      <c r="N55" s="285">
        <v>0</v>
      </c>
      <c r="O55" s="285">
        <v>0</v>
      </c>
      <c r="P55" s="282">
        <v>0</v>
      </c>
      <c r="Q55" s="280" t="s">
        <v>203</v>
      </c>
      <c r="R55" s="291" t="s">
        <v>205</v>
      </c>
      <c r="S55" s="285">
        <v>0</v>
      </c>
      <c r="T55" s="285">
        <v>0</v>
      </c>
      <c r="U55" s="285">
        <v>0</v>
      </c>
      <c r="V55" s="285">
        <v>0</v>
      </c>
      <c r="W55" s="285">
        <v>0</v>
      </c>
      <c r="X55" s="282">
        <v>0</v>
      </c>
      <c r="Y55" s="280" t="s">
        <v>203</v>
      </c>
      <c r="Z55" s="291" t="s">
        <v>205</v>
      </c>
      <c r="AA55" s="285">
        <v>0</v>
      </c>
      <c r="AB55" s="285">
        <v>0</v>
      </c>
      <c r="AC55" s="285">
        <v>0</v>
      </c>
      <c r="AD55" s="285">
        <v>0</v>
      </c>
      <c r="AE55" s="285">
        <v>0</v>
      </c>
      <c r="AF55" s="282">
        <v>0</v>
      </c>
      <c r="AG55" s="285">
        <v>0</v>
      </c>
      <c r="AH55" s="280" t="s">
        <v>203</v>
      </c>
      <c r="AI55" s="291" t="s">
        <v>205</v>
      </c>
      <c r="AJ55" s="285">
        <v>0</v>
      </c>
      <c r="AK55" s="285">
        <v>0</v>
      </c>
      <c r="AL55" s="285">
        <v>0</v>
      </c>
      <c r="AM55" s="285">
        <v>0</v>
      </c>
      <c r="AN55" s="285">
        <v>0</v>
      </c>
      <c r="AO55" s="282">
        <v>0</v>
      </c>
      <c r="AP55" s="280" t="s">
        <v>203</v>
      </c>
      <c r="AQ55" s="291" t="s">
        <v>205</v>
      </c>
      <c r="AR55" s="285">
        <v>0</v>
      </c>
      <c r="AS55" s="285">
        <v>0</v>
      </c>
      <c r="AT55" s="285">
        <v>0</v>
      </c>
      <c r="AU55" s="285">
        <v>0</v>
      </c>
      <c r="AV55" s="285">
        <v>0</v>
      </c>
      <c r="AW55" s="282">
        <v>0</v>
      </c>
      <c r="AX55" s="280" t="s">
        <v>203</v>
      </c>
      <c r="AY55" s="291" t="s">
        <v>205</v>
      </c>
      <c r="AZ55" s="292">
        <v>0</v>
      </c>
      <c r="BA55" s="292">
        <v>0</v>
      </c>
      <c r="BB55" s="292">
        <v>0</v>
      </c>
      <c r="BC55" s="292">
        <v>0</v>
      </c>
      <c r="BD55" s="285">
        <v>0</v>
      </c>
      <c r="BE55" s="282">
        <v>0</v>
      </c>
      <c r="BF55" s="280" t="s">
        <v>203</v>
      </c>
      <c r="BG55" s="291" t="s">
        <v>205</v>
      </c>
      <c r="BH55" s="285">
        <v>0</v>
      </c>
      <c r="BI55" s="285">
        <v>0</v>
      </c>
      <c r="BJ55" s="285">
        <v>0</v>
      </c>
      <c r="BK55" s="285">
        <v>0</v>
      </c>
      <c r="BL55" s="285">
        <v>0</v>
      </c>
      <c r="BM55" s="282">
        <v>0</v>
      </c>
      <c r="BN55" s="280" t="s">
        <v>203</v>
      </c>
      <c r="BO55" s="291" t="s">
        <v>205</v>
      </c>
      <c r="BP55" s="285">
        <v>0</v>
      </c>
      <c r="BQ55" s="285">
        <v>0</v>
      </c>
      <c r="BR55" s="285">
        <v>0</v>
      </c>
      <c r="BS55" s="285">
        <v>0</v>
      </c>
      <c r="BT55" s="285">
        <v>0</v>
      </c>
      <c r="BU55" s="282">
        <v>0</v>
      </c>
      <c r="BV55" s="280" t="s">
        <v>203</v>
      </c>
      <c r="BW55" s="291" t="s">
        <v>205</v>
      </c>
      <c r="BX55" s="285">
        <v>0</v>
      </c>
      <c r="BY55" s="285">
        <v>0</v>
      </c>
      <c r="BZ55" s="285">
        <v>0</v>
      </c>
      <c r="CA55" s="285">
        <v>0</v>
      </c>
      <c r="CB55" s="285">
        <v>0</v>
      </c>
      <c r="CC55" s="282">
        <v>0</v>
      </c>
      <c r="CD55" s="280" t="s">
        <v>203</v>
      </c>
      <c r="CE55" s="291" t="s">
        <v>205</v>
      </c>
      <c r="CF55" s="285">
        <v>0</v>
      </c>
      <c r="CG55" s="285">
        <v>0</v>
      </c>
      <c r="CH55" s="285">
        <v>0</v>
      </c>
      <c r="CI55" s="285">
        <v>0</v>
      </c>
      <c r="CJ55" s="285">
        <v>0</v>
      </c>
      <c r="CK55" s="282">
        <v>0</v>
      </c>
      <c r="CL55" s="280" t="s">
        <v>203</v>
      </c>
      <c r="CM55" s="291" t="s">
        <v>205</v>
      </c>
      <c r="CN55" s="285">
        <v>0</v>
      </c>
      <c r="CO55" s="285">
        <v>0</v>
      </c>
      <c r="CP55" s="285">
        <v>0</v>
      </c>
      <c r="CQ55" s="285">
        <v>0</v>
      </c>
      <c r="CR55" s="285">
        <v>0</v>
      </c>
      <c r="CS55" s="282">
        <v>0</v>
      </c>
      <c r="CT55" s="280" t="s">
        <v>203</v>
      </c>
      <c r="CU55" s="291" t="s">
        <v>205</v>
      </c>
      <c r="CV55" s="285">
        <v>0</v>
      </c>
      <c r="CW55" s="285">
        <v>0</v>
      </c>
      <c r="CX55" s="285">
        <v>0</v>
      </c>
      <c r="CY55" s="285">
        <v>0</v>
      </c>
      <c r="CZ55" s="285">
        <v>0</v>
      </c>
      <c r="DA55" s="282">
        <v>0</v>
      </c>
      <c r="DB55" s="280" t="s">
        <v>203</v>
      </c>
      <c r="DC55" s="291" t="s">
        <v>205</v>
      </c>
      <c r="DD55" s="285">
        <f t="shared" si="62"/>
        <v>0</v>
      </c>
      <c r="DE55" s="285">
        <f t="shared" si="62"/>
        <v>0</v>
      </c>
      <c r="DF55" s="285">
        <f t="shared" si="62"/>
        <v>0</v>
      </c>
      <c r="DG55" s="285">
        <f t="shared" si="62"/>
        <v>0</v>
      </c>
      <c r="DH55" s="285">
        <f t="shared" si="62"/>
        <v>0</v>
      </c>
      <c r="DI55" s="282">
        <v>0</v>
      </c>
      <c r="DJ55" s="39"/>
      <c r="DK55" s="39" t="s">
        <v>107</v>
      </c>
      <c r="DL55" s="40" t="s">
        <v>55</v>
      </c>
      <c r="DM55" s="43">
        <f>DM56-DM54</f>
        <v>36349</v>
      </c>
      <c r="DN55" s="43">
        <f>DN56-DN54</f>
        <v>1194</v>
      </c>
      <c r="DO55" s="43">
        <f>DO56-DO54</f>
        <v>847</v>
      </c>
      <c r="DP55" s="43">
        <f>DP56-DP54</f>
        <v>38390</v>
      </c>
      <c r="DQ55" s="43">
        <f>DQ56-DQ54</f>
        <v>30892</v>
      </c>
      <c r="DR55" s="155">
        <f>DQ55/DP55*100</f>
        <v>80.46887210210993</v>
      </c>
      <c r="DS55" s="39"/>
      <c r="DT55" s="39" t="s">
        <v>107</v>
      </c>
      <c r="DU55" s="40" t="s">
        <v>55</v>
      </c>
      <c r="DV55" s="43">
        <f>DV56-DV54</f>
        <v>12332</v>
      </c>
      <c r="DW55" s="43">
        <f>DW56-DW54</f>
        <v>442</v>
      </c>
      <c r="DX55" s="43">
        <f>DX56-DX54</f>
        <v>243</v>
      </c>
      <c r="DY55" s="43">
        <f>DY56-DY54</f>
        <v>13017</v>
      </c>
      <c r="DZ55" s="43">
        <f>DZ56-DZ54</f>
        <v>10684</v>
      </c>
      <c r="EA55" s="155">
        <f>DZ55/DY55*100</f>
        <v>82.07728355227779</v>
      </c>
      <c r="EB55" s="39"/>
      <c r="EC55" s="39" t="s">
        <v>107</v>
      </c>
      <c r="ED55" s="40" t="s">
        <v>55</v>
      </c>
      <c r="EE55" s="43">
        <f>EE56-EE54</f>
        <v>28592</v>
      </c>
      <c r="EF55" s="43">
        <f>EF56-EF54</f>
        <v>4042</v>
      </c>
      <c r="EG55" s="43">
        <f>EG56-EG54</f>
        <v>1987</v>
      </c>
      <c r="EH55" s="43">
        <f>EH56-EH54</f>
        <v>34621</v>
      </c>
      <c r="EI55" s="43">
        <f>EI56-EI54</f>
        <v>29322</v>
      </c>
      <c r="EJ55" s="155">
        <f>EI55/EH55*100</f>
        <v>84.69426070881835</v>
      </c>
      <c r="EK55" s="39"/>
      <c r="EL55" s="39" t="s">
        <v>107</v>
      </c>
      <c r="EM55" s="40" t="s">
        <v>55</v>
      </c>
      <c r="EN55" s="43">
        <f>EN56-EN54</f>
        <v>0</v>
      </c>
      <c r="EO55" s="43">
        <f>EO56-EO54</f>
        <v>0</v>
      </c>
      <c r="EP55" s="43">
        <f>EP56-EP54</f>
        <v>0</v>
      </c>
      <c r="EQ55" s="43">
        <f>EQ56-EQ54</f>
        <v>0</v>
      </c>
      <c r="ER55" s="43">
        <f>ER56-ER54</f>
        <v>0</v>
      </c>
      <c r="ES55" s="151">
        <v>0</v>
      </c>
      <c r="ET55" s="39"/>
      <c r="EU55" s="39" t="s">
        <v>107</v>
      </c>
      <c r="EV55" s="40" t="s">
        <v>55</v>
      </c>
      <c r="EW55" s="43">
        <f>EW56-EW54</f>
        <v>0</v>
      </c>
      <c r="EX55" s="43">
        <f>EX56-EX54</f>
        <v>0</v>
      </c>
      <c r="EY55" s="43">
        <f>EY56-EY54</f>
        <v>0</v>
      </c>
      <c r="EZ55" s="43">
        <f>EZ56-EZ54</f>
        <v>0</v>
      </c>
      <c r="FA55" s="43">
        <f>FA56-FA54</f>
        <v>0</v>
      </c>
      <c r="FB55" s="151">
        <v>0</v>
      </c>
      <c r="FC55" s="39"/>
      <c r="FD55" s="39" t="s">
        <v>107</v>
      </c>
      <c r="FE55" s="40" t="s">
        <v>55</v>
      </c>
      <c r="FF55" s="43">
        <f>FF56-FF54</f>
        <v>300</v>
      </c>
      <c r="FG55" s="43">
        <f>FG56-FG54</f>
        <v>-300</v>
      </c>
      <c r="FH55" s="43">
        <f>FH56-FH54</f>
        <v>0</v>
      </c>
      <c r="FI55" s="43">
        <f>FI56-FI54</f>
        <v>0</v>
      </c>
      <c r="FJ55" s="43">
        <f>FJ56-FJ54</f>
        <v>0</v>
      </c>
      <c r="FK55" s="394">
        <v>0</v>
      </c>
      <c r="FL55" s="39"/>
      <c r="FM55" s="39" t="s">
        <v>107</v>
      </c>
      <c r="FN55" s="40" t="s">
        <v>55</v>
      </c>
      <c r="FO55" s="43">
        <f>FO56-FO54</f>
        <v>1745</v>
      </c>
      <c r="FP55" s="43">
        <f>FP56-FP54</f>
        <v>-503</v>
      </c>
      <c r="FQ55" s="43">
        <f>FQ56-FQ54</f>
        <v>0</v>
      </c>
      <c r="FR55" s="43">
        <f>FR56-FR54</f>
        <v>1242</v>
      </c>
      <c r="FS55" s="43">
        <f>FS56-FS54</f>
        <v>897</v>
      </c>
      <c r="FT55" s="155">
        <f>FS55/FR55*100</f>
        <v>72.22222222222221</v>
      </c>
      <c r="FU55" s="39"/>
      <c r="FV55" s="39" t="s">
        <v>107</v>
      </c>
      <c r="FW55" s="40" t="s">
        <v>55</v>
      </c>
      <c r="FX55" s="38">
        <f>DM55+DV55+EE55+EN55+EW55+FF55+FO55</f>
        <v>79318</v>
      </c>
      <c r="FY55" s="38">
        <f t="shared" si="63"/>
        <v>4875</v>
      </c>
      <c r="FZ55" s="38">
        <f t="shared" si="63"/>
        <v>3077</v>
      </c>
      <c r="GA55" s="38">
        <f t="shared" si="63"/>
        <v>87270</v>
      </c>
      <c r="GB55" s="38">
        <f t="shared" si="63"/>
        <v>71795</v>
      </c>
      <c r="GC55" s="155">
        <f>GB55/GA55*100</f>
        <v>82.2676750315114</v>
      </c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</row>
    <row r="56" spans="1:198" ht="12.75">
      <c r="A56" s="287" t="s">
        <v>203</v>
      </c>
      <c r="B56" s="293" t="s">
        <v>69</v>
      </c>
      <c r="C56" s="264">
        <f>SUM(C54:C55)</f>
        <v>0</v>
      </c>
      <c r="D56" s="264">
        <f>SUM(D54:D55)</f>
        <v>0</v>
      </c>
      <c r="E56" s="264">
        <f>SUM(E54:E55)</f>
        <v>0</v>
      </c>
      <c r="F56" s="264">
        <f>SUM(F54:F55)</f>
        <v>0</v>
      </c>
      <c r="G56" s="264">
        <f>SUM(G54:G55)</f>
        <v>0</v>
      </c>
      <c r="H56" s="266">
        <v>0</v>
      </c>
      <c r="I56" s="287" t="s">
        <v>203</v>
      </c>
      <c r="J56" s="293" t="s">
        <v>69</v>
      </c>
      <c r="K56" s="264">
        <f>SUM(K54:K55)</f>
        <v>0</v>
      </c>
      <c r="L56" s="264">
        <f>SUM(L54:L55)</f>
        <v>0</v>
      </c>
      <c r="M56" s="264">
        <f>SUM(M54:M55)</f>
        <v>0</v>
      </c>
      <c r="N56" s="264">
        <f>SUM(N54:N55)</f>
        <v>0</v>
      </c>
      <c r="O56" s="264">
        <f>SUM(O54:O55)</f>
        <v>0</v>
      </c>
      <c r="P56" s="266">
        <v>0</v>
      </c>
      <c r="Q56" s="287" t="s">
        <v>203</v>
      </c>
      <c r="R56" s="293" t="s">
        <v>69</v>
      </c>
      <c r="S56" s="264">
        <f>SUM(S54:S55)</f>
        <v>0</v>
      </c>
      <c r="T56" s="264">
        <f>SUM(T54:T55)</f>
        <v>0</v>
      </c>
      <c r="U56" s="264">
        <f>SUM(U54:U55)</f>
        <v>0</v>
      </c>
      <c r="V56" s="264">
        <f>SUM(V54:V55)</f>
        <v>0</v>
      </c>
      <c r="W56" s="264">
        <f>SUM(W54:W55)</f>
        <v>0</v>
      </c>
      <c r="X56" s="266">
        <v>0</v>
      </c>
      <c r="Y56" s="287" t="s">
        <v>203</v>
      </c>
      <c r="Z56" s="293" t="s">
        <v>69</v>
      </c>
      <c r="AA56" s="264">
        <f>SUM(AA54:AA55)</f>
        <v>0</v>
      </c>
      <c r="AB56" s="264">
        <f>SUM(AB54:AB55)</f>
        <v>0</v>
      </c>
      <c r="AC56" s="264">
        <f>SUM(AC54:AC55)</f>
        <v>0</v>
      </c>
      <c r="AD56" s="264">
        <f>SUM(AD54:AD55)</f>
        <v>0</v>
      </c>
      <c r="AE56" s="264">
        <f>SUM(AE54:AE55)</f>
        <v>0</v>
      </c>
      <c r="AF56" s="266">
        <v>0</v>
      </c>
      <c r="AG56" s="264">
        <f>SUM(AG54:AG55)</f>
        <v>0</v>
      </c>
      <c r="AH56" s="287" t="s">
        <v>203</v>
      </c>
      <c r="AI56" s="293" t="s">
        <v>69</v>
      </c>
      <c r="AJ56" s="264">
        <f>SUM(AJ54:AJ55)</f>
        <v>0</v>
      </c>
      <c r="AK56" s="264">
        <f>SUM(AK54:AK55)</f>
        <v>0</v>
      </c>
      <c r="AL56" s="264">
        <f>SUM(AL54:AL55)</f>
        <v>0</v>
      </c>
      <c r="AM56" s="264">
        <f>SUM(AM54:AM55)</f>
        <v>0</v>
      </c>
      <c r="AN56" s="264">
        <f>SUM(AN54:AN55)</f>
        <v>0</v>
      </c>
      <c r="AO56" s="266">
        <v>0</v>
      </c>
      <c r="AP56" s="287" t="s">
        <v>203</v>
      </c>
      <c r="AQ56" s="293" t="s">
        <v>69</v>
      </c>
      <c r="AR56" s="264">
        <f>SUM(AR54:AR55)</f>
        <v>30092</v>
      </c>
      <c r="AS56" s="264">
        <f>SUM(AS54:AS55)</f>
        <v>0</v>
      </c>
      <c r="AT56" s="264">
        <f>SUM(AT54:AT55)</f>
        <v>-761</v>
      </c>
      <c r="AU56" s="264">
        <f>SUM(AU54:AU55)</f>
        <v>29331</v>
      </c>
      <c r="AV56" s="264">
        <f>SUM(AV54:AV55)</f>
        <v>23860</v>
      </c>
      <c r="AW56" s="265">
        <f>AV56/AU56*100</f>
        <v>81.34737990521973</v>
      </c>
      <c r="AX56" s="287" t="s">
        <v>203</v>
      </c>
      <c r="AY56" s="293" t="s">
        <v>69</v>
      </c>
      <c r="AZ56" s="264">
        <f>SUM(AZ54:AZ55)</f>
        <v>30092</v>
      </c>
      <c r="BA56" s="264">
        <f>SUM(BA54:BA55)</f>
        <v>0</v>
      </c>
      <c r="BB56" s="264">
        <f>SUM(BB54:BB55)</f>
        <v>-761</v>
      </c>
      <c r="BC56" s="264">
        <f>SUM(BC54:BC55)</f>
        <v>29331</v>
      </c>
      <c r="BD56" s="264">
        <f>SUM(BD54:BD55)</f>
        <v>23860</v>
      </c>
      <c r="BE56" s="265">
        <f>BD56/BC56*100</f>
        <v>81.34737990521973</v>
      </c>
      <c r="BF56" s="287" t="s">
        <v>203</v>
      </c>
      <c r="BG56" s="293" t="s">
        <v>69</v>
      </c>
      <c r="BH56" s="264">
        <f>SUM(BH54:BH55)</f>
        <v>0</v>
      </c>
      <c r="BI56" s="264">
        <f>SUM(BI54:BI55)</f>
        <v>0</v>
      </c>
      <c r="BJ56" s="264">
        <f>SUM(BJ54:BJ55)</f>
        <v>0</v>
      </c>
      <c r="BK56" s="264">
        <f>SUM(BK54:BK55)</f>
        <v>0</v>
      </c>
      <c r="BL56" s="264">
        <f>SUM(BL54:BL55)</f>
        <v>0</v>
      </c>
      <c r="BM56" s="266">
        <v>0</v>
      </c>
      <c r="BN56" s="287" t="s">
        <v>203</v>
      </c>
      <c r="BO56" s="293" t="s">
        <v>69</v>
      </c>
      <c r="BP56" s="264">
        <f>SUM(BP54:BP55)</f>
        <v>0</v>
      </c>
      <c r="BQ56" s="264">
        <f>SUM(BQ54:BQ55)</f>
        <v>0</v>
      </c>
      <c r="BR56" s="264">
        <f>SUM(BR54:BR55)</f>
        <v>0</v>
      </c>
      <c r="BS56" s="264">
        <f>SUM(BS54:BS55)</f>
        <v>0</v>
      </c>
      <c r="BT56" s="264">
        <f>SUM(BT54:BT55)</f>
        <v>0</v>
      </c>
      <c r="BU56" s="266">
        <v>0</v>
      </c>
      <c r="BV56" s="287" t="s">
        <v>203</v>
      </c>
      <c r="BW56" s="293" t="s">
        <v>69</v>
      </c>
      <c r="BX56" s="264">
        <f>SUM(BX54:BX55)</f>
        <v>26370</v>
      </c>
      <c r="BY56" s="264">
        <f>SUM(BY54:BY55)</f>
        <v>6664</v>
      </c>
      <c r="BZ56" s="264">
        <f>SUM(BZ54:BZ55)</f>
        <v>1788</v>
      </c>
      <c r="CA56" s="264">
        <f>SUM(CA54:CA55)</f>
        <v>34822</v>
      </c>
      <c r="CB56" s="264">
        <f>SUM(CB54:CB55)</f>
        <v>25435</v>
      </c>
      <c r="CC56" s="265">
        <f>CB56/CA56*100</f>
        <v>73.04290391132044</v>
      </c>
      <c r="CD56" s="287" t="s">
        <v>203</v>
      </c>
      <c r="CE56" s="293" t="s">
        <v>69</v>
      </c>
      <c r="CF56" s="264">
        <f>SUM(CF54:CF55)</f>
        <v>213335</v>
      </c>
      <c r="CG56" s="264">
        <f>SUM(CG54:CG55)</f>
        <v>73345</v>
      </c>
      <c r="CH56" s="264">
        <f>SUM(CH54:CH55)</f>
        <v>1321</v>
      </c>
      <c r="CI56" s="264">
        <f>SUM(CI54:CI55)</f>
        <v>288001</v>
      </c>
      <c r="CJ56" s="264">
        <f>SUM(CJ54:CJ55)</f>
        <v>205535</v>
      </c>
      <c r="CK56" s="265">
        <f>CJ56/CI56*100</f>
        <v>71.36607164558455</v>
      </c>
      <c r="CL56" s="287" t="s">
        <v>203</v>
      </c>
      <c r="CM56" s="293" t="s">
        <v>69</v>
      </c>
      <c r="CN56" s="264">
        <f>SUM(CN54:CN55)</f>
        <v>269797</v>
      </c>
      <c r="CO56" s="264">
        <f>SUM(CO54:CO55)</f>
        <v>80009</v>
      </c>
      <c r="CP56" s="264">
        <f>SUM(CP54:CP55)</f>
        <v>2348</v>
      </c>
      <c r="CQ56" s="264">
        <f>SUM(CQ54:CQ55)</f>
        <v>352154</v>
      </c>
      <c r="CR56" s="264">
        <f>SUM(CR54:CR55)</f>
        <v>254830</v>
      </c>
      <c r="CS56" s="265">
        <f>CR56/CQ56*100</f>
        <v>72.36322745162627</v>
      </c>
      <c r="CT56" s="287" t="s">
        <v>203</v>
      </c>
      <c r="CU56" s="293" t="s">
        <v>69</v>
      </c>
      <c r="CV56" s="264">
        <f>SUM(CV54:CV55)</f>
        <v>0</v>
      </c>
      <c r="CW56" s="264">
        <f>SUM(CW54:CW55)</f>
        <v>0</v>
      </c>
      <c r="CX56" s="264">
        <f>SUM(CX54:CX55)</f>
        <v>0</v>
      </c>
      <c r="CY56" s="264">
        <f>SUM(CY54:CY55)</f>
        <v>0</v>
      </c>
      <c r="CZ56" s="264">
        <f>SUM(CZ54:CZ55)</f>
        <v>0</v>
      </c>
      <c r="DA56" s="266">
        <v>0</v>
      </c>
      <c r="DB56" s="287" t="s">
        <v>203</v>
      </c>
      <c r="DC56" s="293" t="s">
        <v>69</v>
      </c>
      <c r="DD56" s="264">
        <f>SUM(DD54:DD55)</f>
        <v>269797</v>
      </c>
      <c r="DE56" s="264">
        <f>SUM(DE54:DE55)</f>
        <v>80009</v>
      </c>
      <c r="DF56" s="264">
        <f>SUM(DF54:DF55)</f>
        <v>2348</v>
      </c>
      <c r="DG56" s="264">
        <f>SUM(DG54:DG55)</f>
        <v>352154</v>
      </c>
      <c r="DH56" s="264">
        <f>SUM(DH54:DH55)</f>
        <v>254830</v>
      </c>
      <c r="DI56" s="265">
        <f>DH56/DG56*100</f>
        <v>72.36322745162627</v>
      </c>
      <c r="DJ56" s="301" t="s">
        <v>189</v>
      </c>
      <c r="DK56" s="301"/>
      <c r="DL56" s="302" t="s">
        <v>56</v>
      </c>
      <c r="DM56" s="299">
        <f>C42</f>
        <v>54736</v>
      </c>
      <c r="DN56" s="299">
        <f>D42</f>
        <v>1807</v>
      </c>
      <c r="DO56" s="299">
        <f>E42</f>
        <v>2769</v>
      </c>
      <c r="DP56" s="299">
        <f>F42</f>
        <v>59312</v>
      </c>
      <c r="DQ56" s="299">
        <f>G42</f>
        <v>44097</v>
      </c>
      <c r="DR56" s="297">
        <f>DQ56/DP56*100</f>
        <v>74.34751820879417</v>
      </c>
      <c r="DS56" s="301" t="s">
        <v>189</v>
      </c>
      <c r="DT56" s="301"/>
      <c r="DU56" s="302" t="s">
        <v>56</v>
      </c>
      <c r="DV56" s="299">
        <f>K42</f>
        <v>18445</v>
      </c>
      <c r="DW56" s="299">
        <f>L42</f>
        <v>638</v>
      </c>
      <c r="DX56" s="299">
        <f>M42</f>
        <v>775</v>
      </c>
      <c r="DY56" s="299">
        <f>N42</f>
        <v>19858</v>
      </c>
      <c r="DZ56" s="299">
        <f>O42</f>
        <v>14537</v>
      </c>
      <c r="EA56" s="297">
        <f>DZ56/DY56*100</f>
        <v>73.20475375163662</v>
      </c>
      <c r="EB56" s="301" t="s">
        <v>189</v>
      </c>
      <c r="EC56" s="301"/>
      <c r="ED56" s="302" t="s">
        <v>56</v>
      </c>
      <c r="EE56" s="299">
        <f>S42</f>
        <v>41671</v>
      </c>
      <c r="EF56" s="299">
        <f>T42</f>
        <v>4058</v>
      </c>
      <c r="EG56" s="299">
        <f>U42</f>
        <v>1557</v>
      </c>
      <c r="EH56" s="299">
        <f>V42</f>
        <v>47286</v>
      </c>
      <c r="EI56" s="299">
        <f>W42</f>
        <v>37957</v>
      </c>
      <c r="EJ56" s="297">
        <f>EI56/EH56*100</f>
        <v>80.27111618660915</v>
      </c>
      <c r="EK56" s="301" t="s">
        <v>189</v>
      </c>
      <c r="EL56" s="301"/>
      <c r="EM56" s="302" t="s">
        <v>56</v>
      </c>
      <c r="EN56" s="299">
        <f>AR42</f>
        <v>0</v>
      </c>
      <c r="EO56" s="299">
        <f>AS42</f>
        <v>0</v>
      </c>
      <c r="EP56" s="299">
        <f>AT42</f>
        <v>0</v>
      </c>
      <c r="EQ56" s="299">
        <f>AU42</f>
        <v>0</v>
      </c>
      <c r="ER56" s="299">
        <f>AV42</f>
        <v>0</v>
      </c>
      <c r="ES56" s="298">
        <v>0</v>
      </c>
      <c r="ET56" s="301" t="s">
        <v>189</v>
      </c>
      <c r="EU56" s="301"/>
      <c r="EV56" s="302" t="s">
        <v>56</v>
      </c>
      <c r="EW56" s="299">
        <f>BP42</f>
        <v>0</v>
      </c>
      <c r="EX56" s="299">
        <f>BQ42</f>
        <v>0</v>
      </c>
      <c r="EY56" s="299">
        <f>BR42</f>
        <v>0</v>
      </c>
      <c r="EZ56" s="299">
        <f>BS42</f>
        <v>0</v>
      </c>
      <c r="FA56" s="299">
        <f>BT42</f>
        <v>0</v>
      </c>
      <c r="FB56" s="298">
        <v>0</v>
      </c>
      <c r="FC56" s="301" t="s">
        <v>189</v>
      </c>
      <c r="FD56" s="301"/>
      <c r="FE56" s="302" t="s">
        <v>56</v>
      </c>
      <c r="FF56" s="299">
        <f>BX42</f>
        <v>300</v>
      </c>
      <c r="FG56" s="299">
        <f>BY42</f>
        <v>-300</v>
      </c>
      <c r="FH56" s="299">
        <f>BZ42</f>
        <v>0</v>
      </c>
      <c r="FI56" s="299">
        <f>CA42</f>
        <v>0</v>
      </c>
      <c r="FJ56" s="299">
        <f>CB42</f>
        <v>0</v>
      </c>
      <c r="FK56" s="395">
        <v>0</v>
      </c>
      <c r="FL56" s="301" t="s">
        <v>189</v>
      </c>
      <c r="FM56" s="301"/>
      <c r="FN56" s="302" t="s">
        <v>56</v>
      </c>
      <c r="FO56" s="299">
        <f>CF42</f>
        <v>1752</v>
      </c>
      <c r="FP56" s="299">
        <f>CG42</f>
        <v>-229</v>
      </c>
      <c r="FQ56" s="299">
        <f>CH42</f>
        <v>0</v>
      </c>
      <c r="FR56" s="299">
        <f>CI42</f>
        <v>1523</v>
      </c>
      <c r="FS56" s="299">
        <f>CJ42</f>
        <v>1178</v>
      </c>
      <c r="FT56" s="297">
        <f>FS56/FR56*100</f>
        <v>77.34734077478662</v>
      </c>
      <c r="FU56" s="301" t="s">
        <v>189</v>
      </c>
      <c r="FV56" s="301"/>
      <c r="FW56" s="302" t="s">
        <v>56</v>
      </c>
      <c r="FX56" s="296">
        <f>DM56+DV56+EE56+EN56+EW56+FF56+FO56</f>
        <v>116904</v>
      </c>
      <c r="FY56" s="296">
        <f t="shared" si="63"/>
        <v>5974</v>
      </c>
      <c r="FZ56" s="296">
        <f t="shared" si="63"/>
        <v>5101</v>
      </c>
      <c r="GA56" s="296">
        <f t="shared" si="63"/>
        <v>127979</v>
      </c>
      <c r="GB56" s="296">
        <f t="shared" si="63"/>
        <v>97769</v>
      </c>
      <c r="GC56" s="297">
        <f>GB56/GA56*100</f>
        <v>76.39456473327655</v>
      </c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</row>
  </sheetData>
  <mergeCells count="30">
    <mergeCell ref="FY4:FZ4"/>
    <mergeCell ref="FY18:FZ18"/>
    <mergeCell ref="D4:E4"/>
    <mergeCell ref="FP4:FQ4"/>
    <mergeCell ref="FP18:FQ18"/>
    <mergeCell ref="EX4:EY4"/>
    <mergeCell ref="EX18:EY18"/>
    <mergeCell ref="FG4:FH4"/>
    <mergeCell ref="FG18:FH18"/>
    <mergeCell ref="DN4:DO4"/>
    <mergeCell ref="DN18:DO18"/>
    <mergeCell ref="DW4:DX4"/>
    <mergeCell ref="DW18:DX18"/>
    <mergeCell ref="CG4:CH4"/>
    <mergeCell ref="CO4:CP4"/>
    <mergeCell ref="CW4:CX4"/>
    <mergeCell ref="DE4:DF4"/>
    <mergeCell ref="BA4:BB4"/>
    <mergeCell ref="BI4:BJ4"/>
    <mergeCell ref="BQ4:BR4"/>
    <mergeCell ref="BY4:BZ4"/>
    <mergeCell ref="L4:M4"/>
    <mergeCell ref="T4:U4"/>
    <mergeCell ref="AB4:AC4"/>
    <mergeCell ref="AS4:AT4"/>
    <mergeCell ref="AK4:AL4"/>
    <mergeCell ref="EF4:EG4"/>
    <mergeCell ref="EF18:EG18"/>
    <mergeCell ref="EO4:EP4"/>
    <mergeCell ref="EO18:EP1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85" r:id="rId1"/>
  <headerFooter alignWithMargins="0">
    <oddHeader>&amp;C&amp;"Times New Roman CE,Normál"&amp;P/&amp;N
Intézmények kiadásai&amp;R&amp;"Times New Roman,Normál"3.sz.táblázat
ezer ft-ban</oddHeader>
    <oddFooter>&amp;L&amp;"Times New Roman CE,Normál"&amp;8&amp;D/&amp;T/Tóthné&amp;C&amp;"Times New Roman,Normál"&amp;8&amp;F/&amp;A/Tóthné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65" zoomScaleNormal="7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00390625" defaultRowHeight="12.75"/>
  <cols>
    <col min="1" max="1" width="3.75390625" style="0" customWidth="1"/>
    <col min="2" max="2" width="33.625" style="0" customWidth="1"/>
    <col min="3" max="3" width="11.75390625" style="0" customWidth="1"/>
    <col min="4" max="5" width="10.375" style="0" customWidth="1"/>
    <col min="6" max="6" width="11.625" style="0" customWidth="1"/>
    <col min="7" max="7" width="11.375" style="0" customWidth="1"/>
    <col min="8" max="8" width="6.875" style="0" customWidth="1"/>
    <col min="9" max="9" width="4.00390625" style="0" customWidth="1"/>
    <col min="10" max="10" width="33.125" style="0" customWidth="1"/>
    <col min="11" max="11" width="10.625" style="0" customWidth="1"/>
    <col min="12" max="12" width="9.625" style="0" customWidth="1"/>
    <col min="13" max="13" width="9.875" style="0" customWidth="1"/>
    <col min="14" max="14" width="10.375" style="0" customWidth="1"/>
    <col min="15" max="15" width="11.25390625" style="0" customWidth="1"/>
    <col min="16" max="16" width="10.25390625" style="0" customWidth="1"/>
    <col min="17" max="17" width="3.75390625" style="0" customWidth="1"/>
    <col min="18" max="18" width="33.375" style="0" customWidth="1"/>
    <col min="19" max="19" width="11.75390625" style="0" customWidth="1"/>
    <col min="20" max="20" width="10.125" style="0" customWidth="1"/>
    <col min="21" max="22" width="10.75390625" style="0" customWidth="1"/>
    <col min="23" max="23" width="12.125" style="0" customWidth="1"/>
    <col min="24" max="24" width="9.25390625" style="0" customWidth="1"/>
    <col min="25" max="25" width="4.75390625" style="0" customWidth="1"/>
    <col min="26" max="26" width="33.25390625" style="0" customWidth="1"/>
    <col min="27" max="27" width="11.125" style="0" customWidth="1"/>
    <col min="28" max="28" width="9.625" style="0" customWidth="1"/>
    <col min="29" max="29" width="10.125" style="0" customWidth="1"/>
    <col min="30" max="31" width="11.375" style="0" customWidth="1"/>
    <col min="32" max="32" width="9.625" style="0" customWidth="1"/>
    <col min="33" max="33" width="4.00390625" style="0" customWidth="1"/>
    <col min="34" max="34" width="33.125" style="0" customWidth="1"/>
    <col min="35" max="35" width="11.00390625" style="0" customWidth="1"/>
    <col min="36" max="36" width="10.00390625" style="0" customWidth="1"/>
    <col min="37" max="37" width="10.25390625" style="0" customWidth="1"/>
    <col min="38" max="39" width="11.375" style="0" customWidth="1"/>
    <col min="40" max="40" width="10.75390625" style="0" customWidth="1"/>
    <col min="41" max="41" width="4.75390625" style="0" customWidth="1"/>
    <col min="42" max="42" width="33.125" style="0" customWidth="1"/>
    <col min="43" max="43" width="11.75390625" style="0" customWidth="1"/>
    <col min="44" max="44" width="10.00390625" style="0" customWidth="1"/>
    <col min="45" max="45" width="10.375" style="0" customWidth="1"/>
    <col min="46" max="46" width="10.625" style="0" customWidth="1"/>
    <col min="47" max="47" width="11.75390625" style="0" customWidth="1"/>
    <col min="48" max="48" width="10.00390625" style="0" customWidth="1"/>
    <col min="49" max="49" width="5.25390625" style="0" customWidth="1"/>
    <col min="50" max="50" width="33.375" style="0" customWidth="1"/>
    <col min="51" max="51" width="11.00390625" style="0" customWidth="1"/>
    <col min="52" max="52" width="10.125" style="0" customWidth="1"/>
    <col min="53" max="53" width="10.75390625" style="0" customWidth="1"/>
    <col min="54" max="54" width="11.125" style="0" customWidth="1"/>
    <col min="55" max="55" width="11.375" style="0" customWidth="1"/>
    <col min="57" max="57" width="4.625" style="0" customWidth="1"/>
    <col min="58" max="58" width="32.875" style="0" customWidth="1"/>
    <col min="59" max="59" width="11.125" style="0" customWidth="1"/>
    <col min="60" max="60" width="10.25390625" style="0" customWidth="1"/>
    <col min="61" max="61" width="10.375" style="0" customWidth="1"/>
    <col min="62" max="63" width="11.25390625" style="0" customWidth="1"/>
    <col min="64" max="64" width="10.25390625" style="0" customWidth="1"/>
    <col min="65" max="65" width="4.00390625" style="0" customWidth="1"/>
    <col min="66" max="66" width="32.00390625" style="0" customWidth="1"/>
    <col min="67" max="67" width="11.375" style="0" customWidth="1"/>
    <col min="68" max="68" width="10.75390625" style="0" customWidth="1"/>
    <col min="69" max="69" width="11.125" style="0" customWidth="1"/>
    <col min="70" max="70" width="10.875" style="0" customWidth="1"/>
    <col min="71" max="72" width="11.125" style="0" customWidth="1"/>
    <col min="73" max="73" width="4.75390625" style="0" customWidth="1"/>
    <col min="74" max="74" width="32.75390625" style="0" customWidth="1"/>
    <col min="75" max="75" width="10.75390625" style="0" customWidth="1"/>
    <col min="76" max="76" width="10.25390625" style="0" customWidth="1"/>
    <col min="77" max="79" width="10.875" style="0" customWidth="1"/>
    <col min="80" max="80" width="10.375" style="0" customWidth="1"/>
    <col min="81" max="81" width="4.875" style="0" customWidth="1"/>
    <col min="82" max="82" width="32.875" style="0" customWidth="1"/>
    <col min="83" max="83" width="11.25390625" style="0" customWidth="1"/>
    <col min="84" max="84" width="9.75390625" style="0" customWidth="1"/>
    <col min="85" max="86" width="10.375" style="0" customWidth="1"/>
    <col min="87" max="87" width="11.625" style="0" customWidth="1"/>
    <col min="88" max="88" width="10.625" style="0" customWidth="1"/>
    <col min="89" max="89" width="3.625" style="0" customWidth="1"/>
    <col min="90" max="90" width="33.00390625" style="0" customWidth="1"/>
    <col min="91" max="91" width="11.375" style="0" customWidth="1"/>
    <col min="92" max="92" width="10.625" style="0" customWidth="1"/>
    <col min="93" max="93" width="10.25390625" style="0" customWidth="1"/>
    <col min="94" max="94" width="11.125" style="0" customWidth="1"/>
    <col min="95" max="95" width="12.25390625" style="0" customWidth="1"/>
    <col min="96" max="96" width="9.25390625" style="0" customWidth="1"/>
    <col min="97" max="97" width="3.875" style="0" customWidth="1"/>
    <col min="98" max="98" width="34.125" style="0" customWidth="1"/>
    <col min="99" max="99" width="11.125" style="0" customWidth="1"/>
    <col min="100" max="100" width="10.375" style="0" customWidth="1"/>
    <col min="101" max="101" width="10.875" style="0" customWidth="1"/>
    <col min="102" max="103" width="11.125" style="0" customWidth="1"/>
    <col min="104" max="104" width="9.625" style="0" customWidth="1"/>
    <col min="105" max="105" width="3.75390625" style="0" customWidth="1"/>
    <col min="106" max="106" width="33.625" style="0" customWidth="1"/>
    <col min="107" max="107" width="11.625" style="0" customWidth="1"/>
    <col min="108" max="108" width="10.125" style="0" customWidth="1"/>
    <col min="109" max="109" width="10.25390625" style="0" customWidth="1"/>
    <col min="110" max="110" width="11.125" style="0" customWidth="1"/>
    <col min="111" max="111" width="11.625" style="0" customWidth="1"/>
    <col min="112" max="112" width="10.375" style="0" customWidth="1"/>
    <col min="113" max="113" width="4.00390625" style="0" customWidth="1"/>
    <col min="114" max="114" width="29.25390625" style="0" customWidth="1"/>
    <col min="115" max="115" width="11.875" style="0" customWidth="1"/>
    <col min="116" max="116" width="10.125" style="0" customWidth="1"/>
    <col min="117" max="117" width="10.25390625" style="0" customWidth="1"/>
    <col min="118" max="118" width="10.625" style="0" customWidth="1"/>
    <col min="119" max="119" width="11.75390625" style="0" customWidth="1"/>
    <col min="120" max="120" width="10.625" style="0" customWidth="1"/>
    <col min="121" max="121" width="4.125" style="0" customWidth="1"/>
    <col min="122" max="122" width="33.00390625" style="0" customWidth="1"/>
    <col min="123" max="123" width="12.75390625" style="0" customWidth="1"/>
    <col min="124" max="124" width="9.875" style="0" customWidth="1"/>
    <col min="125" max="125" width="10.25390625" style="0" customWidth="1"/>
    <col min="126" max="127" width="11.00390625" style="0" customWidth="1"/>
    <col min="128" max="128" width="10.00390625" style="0" customWidth="1"/>
    <col min="129" max="129" width="31.625" style="0" customWidth="1"/>
    <col min="130" max="130" width="8.75390625" style="0" customWidth="1"/>
    <col min="131" max="131" width="10.875" style="0" customWidth="1"/>
    <col min="132" max="132" width="9.375" style="0" customWidth="1"/>
    <col min="133" max="133" width="10.00390625" style="0" customWidth="1"/>
    <col min="134" max="135" width="10.625" style="0" customWidth="1"/>
    <col min="136" max="136" width="7.75390625" style="0" customWidth="1"/>
    <col min="137" max="137" width="3.75390625" style="0" customWidth="1"/>
    <col min="138" max="138" width="33.00390625" style="0" customWidth="1"/>
    <col min="139" max="139" width="11.375" style="0" customWidth="1"/>
    <col min="140" max="140" width="10.625" style="0" customWidth="1"/>
    <col min="141" max="141" width="10.25390625" style="0" customWidth="1"/>
    <col min="142" max="142" width="10.875" style="0" customWidth="1"/>
    <col min="143" max="143" width="11.625" style="0" customWidth="1"/>
    <col min="144" max="144" width="10.875" style="0" customWidth="1"/>
    <col min="145" max="145" width="4.00390625" style="0" customWidth="1"/>
    <col min="146" max="146" width="32.875" style="0" customWidth="1"/>
    <col min="147" max="147" width="11.25390625" style="0" customWidth="1"/>
    <col min="148" max="148" width="10.375" style="0" customWidth="1"/>
    <col min="149" max="149" width="10.875" style="0" customWidth="1"/>
    <col min="150" max="150" width="11.125" style="0" customWidth="1"/>
    <col min="151" max="151" width="11.25390625" style="0" customWidth="1"/>
    <col min="152" max="152" width="10.00390625" style="0" customWidth="1"/>
    <col min="153" max="153" width="3.875" style="0" customWidth="1"/>
    <col min="154" max="154" width="33.125" style="0" customWidth="1"/>
    <col min="155" max="155" width="10.875" style="0" customWidth="1"/>
    <col min="156" max="156" width="10.25390625" style="0" customWidth="1"/>
    <col min="157" max="157" width="10.375" style="0" customWidth="1"/>
    <col min="158" max="159" width="10.875" style="0" customWidth="1"/>
    <col min="160" max="160" width="9.75390625" style="0" customWidth="1"/>
    <col min="161" max="161" width="4.00390625" style="0" customWidth="1"/>
    <col min="162" max="162" width="32.875" style="0" customWidth="1"/>
    <col min="163" max="163" width="10.875" style="0" customWidth="1"/>
    <col min="164" max="164" width="10.25390625" style="0" customWidth="1"/>
    <col min="165" max="165" width="10.75390625" style="0" customWidth="1"/>
    <col min="166" max="166" width="11.75390625" style="0" customWidth="1"/>
    <col min="167" max="167" width="11.375" style="0" customWidth="1"/>
    <col min="168" max="168" width="10.375" style="0" customWidth="1"/>
    <col min="169" max="169" width="4.125" style="0" customWidth="1"/>
    <col min="170" max="170" width="32.75390625" style="0" customWidth="1"/>
    <col min="171" max="171" width="10.875" style="0" customWidth="1"/>
    <col min="172" max="172" width="10.375" style="0" customWidth="1"/>
    <col min="173" max="173" width="11.00390625" style="0" customWidth="1"/>
    <col min="174" max="176" width="10.875" style="0" customWidth="1"/>
    <col min="177" max="177" width="4.125" style="0" customWidth="1"/>
    <col min="178" max="178" width="4.25390625" style="0" customWidth="1"/>
    <col min="179" max="179" width="27.875" style="0" customWidth="1"/>
    <col min="180" max="180" width="11.625" style="0" customWidth="1"/>
    <col min="181" max="181" width="10.25390625" style="0" customWidth="1"/>
    <col min="182" max="182" width="10.375" style="0" customWidth="1"/>
    <col min="183" max="184" width="11.625" style="0" customWidth="1"/>
    <col min="185" max="185" width="8.75390625" style="0" customWidth="1"/>
    <col min="186" max="186" width="4.125" style="0" customWidth="1"/>
    <col min="187" max="187" width="4.25390625" style="0" customWidth="1"/>
    <col min="188" max="188" width="26.875" style="0" customWidth="1"/>
    <col min="189" max="189" width="11.125" style="0" customWidth="1"/>
    <col min="190" max="191" width="11.00390625" style="0" customWidth="1"/>
    <col min="192" max="193" width="11.375" style="0" customWidth="1"/>
    <col min="194" max="194" width="11.00390625" style="0" customWidth="1"/>
    <col min="195" max="195" width="4.00390625" style="0" customWidth="1"/>
    <col min="196" max="196" width="4.875" style="0" customWidth="1"/>
    <col min="197" max="197" width="27.875" style="0" customWidth="1"/>
    <col min="198" max="198" width="12.125" style="0" customWidth="1"/>
    <col min="199" max="200" width="9.875" style="0" customWidth="1"/>
    <col min="201" max="202" width="11.375" style="0" customWidth="1"/>
    <col min="203" max="203" width="10.375" style="0" customWidth="1"/>
    <col min="204" max="204" width="4.625" style="0" customWidth="1"/>
    <col min="205" max="205" width="4.375" style="0" customWidth="1"/>
    <col min="206" max="206" width="26.75390625" style="0" customWidth="1"/>
    <col min="207" max="207" width="11.75390625" style="0" customWidth="1"/>
    <col min="208" max="208" width="10.625" style="0" customWidth="1"/>
    <col min="209" max="209" width="10.875" style="0" customWidth="1"/>
    <col min="210" max="211" width="11.375" style="0" customWidth="1"/>
    <col min="212" max="212" width="10.625" style="0" customWidth="1"/>
    <col min="213" max="213" width="4.625" style="0" customWidth="1"/>
    <col min="214" max="214" width="4.875" style="0" customWidth="1"/>
    <col min="215" max="215" width="27.875" style="0" customWidth="1"/>
    <col min="216" max="216" width="11.00390625" style="0" customWidth="1"/>
    <col min="217" max="218" width="10.125" style="0" customWidth="1"/>
    <col min="219" max="220" width="11.375" style="0" customWidth="1"/>
    <col min="221" max="221" width="10.125" style="0" customWidth="1"/>
    <col min="222" max="222" width="4.75390625" style="0" customWidth="1"/>
    <col min="223" max="223" width="4.875" style="0" customWidth="1"/>
    <col min="224" max="224" width="27.375" style="0" customWidth="1"/>
    <col min="225" max="225" width="11.625" style="0" customWidth="1"/>
    <col min="226" max="226" width="10.375" style="0" customWidth="1"/>
    <col min="227" max="227" width="10.75390625" style="0" customWidth="1"/>
    <col min="228" max="228" width="11.625" style="0" customWidth="1"/>
    <col min="229" max="229" width="11.75390625" style="0" customWidth="1"/>
    <col min="230" max="230" width="9.25390625" style="0" customWidth="1"/>
  </cols>
  <sheetData>
    <row r="1" spans="1:230" ht="12.75">
      <c r="A1" s="16" t="s">
        <v>116</v>
      </c>
      <c r="B1" s="16" t="s">
        <v>116</v>
      </c>
      <c r="C1" s="107" t="s">
        <v>4</v>
      </c>
      <c r="D1" s="57"/>
      <c r="E1" s="57"/>
      <c r="F1" s="57"/>
      <c r="G1" s="57"/>
      <c r="H1" s="57"/>
      <c r="I1" s="16" t="s">
        <v>116</v>
      </c>
      <c r="J1" s="16" t="s">
        <v>116</v>
      </c>
      <c r="K1" s="107" t="s">
        <v>116</v>
      </c>
      <c r="L1" s="57"/>
      <c r="M1" s="57"/>
      <c r="N1" s="57"/>
      <c r="O1" s="57"/>
      <c r="P1" s="57"/>
      <c r="Q1" s="16" t="s">
        <v>116</v>
      </c>
      <c r="R1" s="16" t="s">
        <v>116</v>
      </c>
      <c r="S1" s="107" t="s">
        <v>116</v>
      </c>
      <c r="T1" s="57"/>
      <c r="U1" s="57"/>
      <c r="V1" s="57"/>
      <c r="W1" s="57"/>
      <c r="X1" s="57"/>
      <c r="Y1" s="16" t="s">
        <v>116</v>
      </c>
      <c r="Z1" s="16" t="s">
        <v>116</v>
      </c>
      <c r="AA1" s="140" t="s">
        <v>4</v>
      </c>
      <c r="AB1" s="109"/>
      <c r="AC1" s="109"/>
      <c r="AD1" s="109"/>
      <c r="AE1" s="109"/>
      <c r="AF1" s="109"/>
      <c r="AG1" s="16" t="s">
        <v>116</v>
      </c>
      <c r="AH1" s="16" t="s">
        <v>116</v>
      </c>
      <c r="AI1" s="109" t="s">
        <v>4</v>
      </c>
      <c r="AJ1" s="109"/>
      <c r="AK1" s="109"/>
      <c r="AL1" s="109"/>
      <c r="AM1" s="109"/>
      <c r="AN1" s="109"/>
      <c r="AO1" s="16" t="s">
        <v>116</v>
      </c>
      <c r="AP1" s="16" t="s">
        <v>116</v>
      </c>
      <c r="AQ1" s="109" t="s">
        <v>116</v>
      </c>
      <c r="AR1" s="109"/>
      <c r="AS1" s="109"/>
      <c r="AT1" s="109"/>
      <c r="AU1" s="109"/>
      <c r="AV1" s="109"/>
      <c r="AW1" s="16" t="s">
        <v>116</v>
      </c>
      <c r="AX1" s="16" t="s">
        <v>116</v>
      </c>
      <c r="AY1" s="109" t="s">
        <v>116</v>
      </c>
      <c r="AZ1" s="109"/>
      <c r="BA1" s="109"/>
      <c r="BB1" s="109"/>
      <c r="BC1" s="109"/>
      <c r="BD1" s="109"/>
      <c r="BE1" s="16" t="s">
        <v>116</v>
      </c>
      <c r="BF1" s="16" t="s">
        <v>116</v>
      </c>
      <c r="BG1" s="57" t="s">
        <v>4</v>
      </c>
      <c r="BH1" s="57"/>
      <c r="BI1" s="57"/>
      <c r="BJ1" s="57"/>
      <c r="BK1" s="57"/>
      <c r="BL1" s="57"/>
      <c r="BM1" s="16" t="s">
        <v>116</v>
      </c>
      <c r="BN1" s="16" t="s">
        <v>116</v>
      </c>
      <c r="BO1" s="57" t="s">
        <v>116</v>
      </c>
      <c r="BP1" s="57"/>
      <c r="BQ1" s="57"/>
      <c r="BR1" s="57"/>
      <c r="BS1" s="57"/>
      <c r="BT1" s="57"/>
      <c r="BU1" s="16" t="s">
        <v>116</v>
      </c>
      <c r="BV1" s="16" t="s">
        <v>116</v>
      </c>
      <c r="BW1" s="109" t="s">
        <v>116</v>
      </c>
      <c r="BX1" s="109"/>
      <c r="BY1" s="109"/>
      <c r="BZ1" s="109"/>
      <c r="CA1" s="109"/>
      <c r="CB1" s="109"/>
      <c r="CC1" s="16" t="s">
        <v>116</v>
      </c>
      <c r="CD1" s="16" t="s">
        <v>116</v>
      </c>
      <c r="CE1" s="115"/>
      <c r="CF1" s="116"/>
      <c r="CG1" s="116"/>
      <c r="CH1" s="116"/>
      <c r="CI1" s="116"/>
      <c r="CJ1" s="233"/>
      <c r="CK1" s="16" t="s">
        <v>116</v>
      </c>
      <c r="CL1" s="16" t="s">
        <v>116</v>
      </c>
      <c r="CM1" s="117"/>
      <c r="CN1" s="118"/>
      <c r="CO1" s="118"/>
      <c r="CP1" s="118"/>
      <c r="CQ1" s="118"/>
      <c r="CR1" s="119"/>
      <c r="CS1" s="16" t="s">
        <v>116</v>
      </c>
      <c r="CT1" s="16" t="s">
        <v>116</v>
      </c>
      <c r="CU1" s="117"/>
      <c r="CV1" s="118"/>
      <c r="CW1" s="118"/>
      <c r="CX1" s="118"/>
      <c r="CY1" s="118"/>
      <c r="CZ1" s="119"/>
      <c r="DA1" s="16" t="s">
        <v>116</v>
      </c>
      <c r="DB1" s="16" t="s">
        <v>116</v>
      </c>
      <c r="DC1" s="120"/>
      <c r="DD1" s="121"/>
      <c r="DE1" s="121"/>
      <c r="DF1" s="121"/>
      <c r="DG1" s="121"/>
      <c r="DH1" s="122"/>
      <c r="DI1" s="16" t="s">
        <v>116</v>
      </c>
      <c r="DJ1" s="16" t="s">
        <v>116</v>
      </c>
      <c r="DK1" s="120"/>
      <c r="DL1" s="121"/>
      <c r="DM1" s="121"/>
      <c r="DN1" s="121"/>
      <c r="DO1" s="121"/>
      <c r="DP1" s="122"/>
      <c r="DQ1" s="16" t="s">
        <v>116</v>
      </c>
      <c r="DR1" s="16" t="s">
        <v>116</v>
      </c>
      <c r="DS1" s="120"/>
      <c r="DT1" s="121"/>
      <c r="DU1" s="121"/>
      <c r="DV1" s="121"/>
      <c r="DW1" s="121"/>
      <c r="DX1" s="122"/>
      <c r="DY1" s="16" t="s">
        <v>116</v>
      </c>
      <c r="DZ1" s="210"/>
      <c r="EA1" s="109" t="s">
        <v>4</v>
      </c>
      <c r="EB1" s="109"/>
      <c r="EC1" s="109"/>
      <c r="ED1" s="109"/>
      <c r="EE1" s="109"/>
      <c r="EF1" s="109"/>
      <c r="EG1" s="16" t="s">
        <v>116</v>
      </c>
      <c r="EH1" s="16" t="s">
        <v>116</v>
      </c>
      <c r="EI1" s="107" t="s">
        <v>116</v>
      </c>
      <c r="EJ1" s="57"/>
      <c r="EK1" s="57"/>
      <c r="EL1" s="57"/>
      <c r="EM1" s="57"/>
      <c r="EN1" s="57"/>
      <c r="EO1" s="16" t="s">
        <v>116</v>
      </c>
      <c r="EP1" s="16" t="s">
        <v>116</v>
      </c>
      <c r="EQ1" s="57" t="s">
        <v>116</v>
      </c>
      <c r="ER1" s="57"/>
      <c r="ES1" s="57"/>
      <c r="ET1" s="57"/>
      <c r="EU1" s="57"/>
      <c r="EV1" s="57"/>
      <c r="EW1" s="16" t="s">
        <v>116</v>
      </c>
      <c r="EX1" s="16" t="s">
        <v>116</v>
      </c>
      <c r="EY1" s="57" t="s">
        <v>116</v>
      </c>
      <c r="EZ1" s="57"/>
      <c r="FA1" s="57"/>
      <c r="FB1" s="57"/>
      <c r="FC1" s="57"/>
      <c r="FD1" s="57"/>
      <c r="FE1" s="16" t="s">
        <v>116</v>
      </c>
      <c r="FF1" s="16" t="s">
        <v>116</v>
      </c>
      <c r="FG1" s="398" t="s">
        <v>76</v>
      </c>
      <c r="FH1" s="399"/>
      <c r="FI1" s="399"/>
      <c r="FJ1" s="399"/>
      <c r="FK1" s="399"/>
      <c r="FL1" s="400"/>
      <c r="FM1" s="16" t="s">
        <v>116</v>
      </c>
      <c r="FN1" s="16" t="s">
        <v>116</v>
      </c>
      <c r="FO1" s="110"/>
      <c r="FP1" s="111"/>
      <c r="FQ1" s="111"/>
      <c r="FR1" s="111"/>
      <c r="FS1" s="111"/>
      <c r="FT1" s="106"/>
      <c r="FU1" s="123" t="s">
        <v>116</v>
      </c>
      <c r="FV1" s="123" t="s">
        <v>116</v>
      </c>
      <c r="FW1" s="123" t="s">
        <v>116</v>
      </c>
      <c r="FX1" s="57" t="s">
        <v>4</v>
      </c>
      <c r="FY1" s="57"/>
      <c r="FZ1" s="57"/>
      <c r="GA1" s="57"/>
      <c r="GB1" s="57"/>
      <c r="GC1" s="57"/>
      <c r="GD1" s="123" t="s">
        <v>116</v>
      </c>
      <c r="GE1" s="123" t="s">
        <v>116</v>
      </c>
      <c r="GF1" s="123" t="s">
        <v>116</v>
      </c>
      <c r="GG1" s="109" t="s">
        <v>4</v>
      </c>
      <c r="GH1" s="109"/>
      <c r="GI1" s="109"/>
      <c r="GJ1" s="109"/>
      <c r="GK1" s="109"/>
      <c r="GL1" s="109"/>
      <c r="GM1" s="123" t="s">
        <v>116</v>
      </c>
      <c r="GN1" s="123" t="s">
        <v>116</v>
      </c>
      <c r="GO1" s="123" t="s">
        <v>116</v>
      </c>
      <c r="GP1" s="109" t="s">
        <v>4</v>
      </c>
      <c r="GQ1" s="109"/>
      <c r="GR1" s="109"/>
      <c r="GS1" s="109"/>
      <c r="GT1" s="109"/>
      <c r="GU1" s="109"/>
      <c r="GV1" s="123" t="s">
        <v>116</v>
      </c>
      <c r="GW1" s="123" t="s">
        <v>116</v>
      </c>
      <c r="GX1" s="123" t="s">
        <v>116</v>
      </c>
      <c r="GY1" s="57" t="s">
        <v>4</v>
      </c>
      <c r="GZ1" s="57"/>
      <c r="HA1" s="57"/>
      <c r="HB1" s="57"/>
      <c r="HC1" s="57"/>
      <c r="HD1" s="57"/>
      <c r="HE1" s="123" t="s">
        <v>116</v>
      </c>
      <c r="HF1" s="123" t="s">
        <v>116</v>
      </c>
      <c r="HG1" s="123" t="s">
        <v>116</v>
      </c>
      <c r="HH1" s="109" t="s">
        <v>4</v>
      </c>
      <c r="HI1" s="109"/>
      <c r="HJ1" s="109"/>
      <c r="HK1" s="109"/>
      <c r="HL1" s="109"/>
      <c r="HM1" s="109"/>
      <c r="HN1" s="123" t="s">
        <v>116</v>
      </c>
      <c r="HO1" s="123" t="s">
        <v>116</v>
      </c>
      <c r="HP1" s="123" t="s">
        <v>116</v>
      </c>
      <c r="HQ1" s="57" t="s">
        <v>116</v>
      </c>
      <c r="HR1" s="57"/>
      <c r="HS1" s="57"/>
      <c r="HT1" s="57"/>
      <c r="HU1" s="57"/>
      <c r="HV1" s="57"/>
    </row>
    <row r="2" spans="1:230" ht="12.75">
      <c r="A2" s="17" t="s">
        <v>118</v>
      </c>
      <c r="B2" s="17" t="s">
        <v>119</v>
      </c>
      <c r="C2" s="108" t="s">
        <v>6</v>
      </c>
      <c r="D2" s="106"/>
      <c r="E2" s="106"/>
      <c r="F2" s="106"/>
      <c r="G2" s="106"/>
      <c r="H2" s="106"/>
      <c r="I2" s="17" t="s">
        <v>118</v>
      </c>
      <c r="J2" s="17" t="s">
        <v>119</v>
      </c>
      <c r="K2" s="108" t="s">
        <v>77</v>
      </c>
      <c r="L2" s="106"/>
      <c r="M2" s="106"/>
      <c r="N2" s="106"/>
      <c r="O2" s="106"/>
      <c r="P2" s="106"/>
      <c r="Q2" s="17" t="s">
        <v>118</v>
      </c>
      <c r="R2" s="17" t="s">
        <v>119</v>
      </c>
      <c r="S2" s="108" t="s">
        <v>78</v>
      </c>
      <c r="T2" s="106"/>
      <c r="U2" s="106"/>
      <c r="V2" s="106"/>
      <c r="W2" s="106"/>
      <c r="X2" s="106"/>
      <c r="Y2" s="17" t="s">
        <v>118</v>
      </c>
      <c r="Z2" s="17" t="s">
        <v>119</v>
      </c>
      <c r="AA2" s="113" t="s">
        <v>7</v>
      </c>
      <c r="AB2" s="51"/>
      <c r="AC2" s="51"/>
      <c r="AD2" s="51"/>
      <c r="AE2" s="51"/>
      <c r="AF2" s="51"/>
      <c r="AG2" s="17" t="s">
        <v>118</v>
      </c>
      <c r="AH2" s="17" t="s">
        <v>119</v>
      </c>
      <c r="AI2" s="51" t="s">
        <v>8</v>
      </c>
      <c r="AJ2" s="51"/>
      <c r="AK2" s="51"/>
      <c r="AL2" s="51"/>
      <c r="AM2" s="51"/>
      <c r="AN2" s="51"/>
      <c r="AO2" s="17" t="s">
        <v>118</v>
      </c>
      <c r="AP2" s="17" t="s">
        <v>119</v>
      </c>
      <c r="AQ2" s="51" t="s">
        <v>79</v>
      </c>
      <c r="AR2" s="51"/>
      <c r="AS2" s="51"/>
      <c r="AT2" s="51"/>
      <c r="AU2" s="51"/>
      <c r="AV2" s="51"/>
      <c r="AW2" s="17" t="s">
        <v>118</v>
      </c>
      <c r="AX2" s="17" t="s">
        <v>119</v>
      </c>
      <c r="AY2" s="108" t="s">
        <v>31</v>
      </c>
      <c r="AZ2" s="106"/>
      <c r="BA2" s="106"/>
      <c r="BB2" s="106"/>
      <c r="BC2" s="106"/>
      <c r="BD2" s="106"/>
      <c r="BE2" s="17" t="s">
        <v>118</v>
      </c>
      <c r="BF2" s="17" t="s">
        <v>119</v>
      </c>
      <c r="BG2" s="108" t="s">
        <v>11</v>
      </c>
      <c r="BH2" s="106"/>
      <c r="BI2" s="106"/>
      <c r="BJ2" s="106"/>
      <c r="BK2" s="106"/>
      <c r="BL2" s="106"/>
      <c r="BM2" s="17" t="s">
        <v>118</v>
      </c>
      <c r="BN2" s="17" t="s">
        <v>119</v>
      </c>
      <c r="BO2" s="108" t="s">
        <v>80</v>
      </c>
      <c r="BP2" s="106"/>
      <c r="BQ2" s="106"/>
      <c r="BR2" s="106"/>
      <c r="BS2" s="106"/>
      <c r="BT2" s="106"/>
      <c r="BU2" s="17" t="s">
        <v>118</v>
      </c>
      <c r="BV2" s="17" t="s">
        <v>119</v>
      </c>
      <c r="BW2" s="114" t="s">
        <v>30</v>
      </c>
      <c r="BX2" s="141"/>
      <c r="BY2" s="141"/>
      <c r="BZ2" s="51"/>
      <c r="CA2" s="51"/>
      <c r="CB2" s="51"/>
      <c r="CC2" s="17" t="s">
        <v>118</v>
      </c>
      <c r="CD2" s="17" t="s">
        <v>119</v>
      </c>
      <c r="CE2" s="114" t="s">
        <v>32</v>
      </c>
      <c r="CF2" s="141"/>
      <c r="CG2" s="141"/>
      <c r="CH2" s="51"/>
      <c r="CI2" s="51"/>
      <c r="CJ2" s="51"/>
      <c r="CK2" s="17" t="s">
        <v>118</v>
      </c>
      <c r="CL2" s="17" t="s">
        <v>119</v>
      </c>
      <c r="CM2" s="114" t="s">
        <v>44</v>
      </c>
      <c r="CN2" s="141"/>
      <c r="CO2" s="141"/>
      <c r="CP2" s="51"/>
      <c r="CQ2" s="51"/>
      <c r="CR2" s="51"/>
      <c r="CS2" s="17" t="s">
        <v>118</v>
      </c>
      <c r="CT2" s="17" t="s">
        <v>119</v>
      </c>
      <c r="CU2" s="113" t="s">
        <v>13</v>
      </c>
      <c r="CV2" s="51"/>
      <c r="CW2" s="51"/>
      <c r="CX2" s="51"/>
      <c r="CY2" s="51"/>
      <c r="CZ2" s="51"/>
      <c r="DA2" s="17" t="s">
        <v>118</v>
      </c>
      <c r="DB2" s="17" t="s">
        <v>119</v>
      </c>
      <c r="DC2" s="113" t="s">
        <v>33</v>
      </c>
      <c r="DD2" s="51"/>
      <c r="DE2" s="51"/>
      <c r="DF2" s="51"/>
      <c r="DG2" s="51"/>
      <c r="DH2" s="51"/>
      <c r="DI2" s="17" t="s">
        <v>118</v>
      </c>
      <c r="DJ2" s="17" t="s">
        <v>119</v>
      </c>
      <c r="DK2" s="113" t="s">
        <v>48</v>
      </c>
      <c r="DL2" s="51"/>
      <c r="DM2" s="51"/>
      <c r="DN2" s="51"/>
      <c r="DO2" s="51"/>
      <c r="DP2" s="51"/>
      <c r="DQ2" s="17" t="s">
        <v>118</v>
      </c>
      <c r="DR2" s="17" t="s">
        <v>119</v>
      </c>
      <c r="DS2" s="113" t="s">
        <v>34</v>
      </c>
      <c r="DT2" s="51"/>
      <c r="DU2" s="51"/>
      <c r="DV2" s="51"/>
      <c r="DW2" s="51"/>
      <c r="DX2" s="51"/>
      <c r="DY2" s="17" t="s">
        <v>119</v>
      </c>
      <c r="DZ2" s="211" t="s">
        <v>270</v>
      </c>
      <c r="EA2" s="51" t="s">
        <v>14</v>
      </c>
      <c r="EB2" s="51"/>
      <c r="EC2" s="51"/>
      <c r="ED2" s="51"/>
      <c r="EE2" s="51"/>
      <c r="EF2" s="51"/>
      <c r="EG2" s="17" t="s">
        <v>118</v>
      </c>
      <c r="EH2" s="17" t="s">
        <v>119</v>
      </c>
      <c r="EI2" s="108" t="s">
        <v>81</v>
      </c>
      <c r="EJ2" s="106"/>
      <c r="EK2" s="106"/>
      <c r="EL2" s="106"/>
      <c r="EM2" s="106"/>
      <c r="EN2" s="106"/>
      <c r="EO2" s="17" t="s">
        <v>118</v>
      </c>
      <c r="EP2" s="17" t="s">
        <v>119</v>
      </c>
      <c r="EQ2" s="108" t="s">
        <v>35</v>
      </c>
      <c r="ER2" s="106"/>
      <c r="ES2" s="106"/>
      <c r="ET2" s="106"/>
      <c r="EU2" s="106"/>
      <c r="EV2" s="106"/>
      <c r="EW2" s="17" t="s">
        <v>118</v>
      </c>
      <c r="EX2" s="17" t="s">
        <v>119</v>
      </c>
      <c r="EY2" s="108" t="s">
        <v>82</v>
      </c>
      <c r="EZ2" s="106"/>
      <c r="FA2" s="106"/>
      <c r="FB2" s="106"/>
      <c r="FC2" s="106"/>
      <c r="FD2" s="106"/>
      <c r="FE2" s="17" t="s">
        <v>118</v>
      </c>
      <c r="FF2" s="17" t="s">
        <v>119</v>
      </c>
      <c r="FG2" s="401" t="s">
        <v>83</v>
      </c>
      <c r="FH2" s="402"/>
      <c r="FI2" s="402"/>
      <c r="FJ2" s="402"/>
      <c r="FK2" s="402"/>
      <c r="FL2" s="403"/>
      <c r="FM2" s="17" t="s">
        <v>118</v>
      </c>
      <c r="FN2" s="17" t="s">
        <v>119</v>
      </c>
      <c r="FO2" s="113" t="s">
        <v>84</v>
      </c>
      <c r="FP2" s="51"/>
      <c r="FQ2" s="51"/>
      <c r="FR2" s="51"/>
      <c r="FS2" s="51"/>
      <c r="FT2" s="51"/>
      <c r="FU2" s="124" t="s">
        <v>118</v>
      </c>
      <c r="FV2" s="124" t="s">
        <v>90</v>
      </c>
      <c r="FW2" s="124" t="s">
        <v>93</v>
      </c>
      <c r="FX2" s="106" t="s">
        <v>6</v>
      </c>
      <c r="FY2" s="106"/>
      <c r="FZ2" s="106"/>
      <c r="GA2" s="106"/>
      <c r="GB2" s="106"/>
      <c r="GC2" s="106"/>
      <c r="GD2" s="124" t="s">
        <v>118</v>
      </c>
      <c r="GE2" s="124" t="s">
        <v>90</v>
      </c>
      <c r="GF2" s="124" t="s">
        <v>93</v>
      </c>
      <c r="GG2" s="51" t="s">
        <v>7</v>
      </c>
      <c r="GH2" s="51"/>
      <c r="GI2" s="51"/>
      <c r="GJ2" s="51"/>
      <c r="GK2" s="51"/>
      <c r="GL2" s="51"/>
      <c r="GM2" s="124" t="s">
        <v>118</v>
      </c>
      <c r="GN2" s="124" t="s">
        <v>90</v>
      </c>
      <c r="GO2" s="124" t="s">
        <v>93</v>
      </c>
      <c r="GP2" s="51" t="s">
        <v>8</v>
      </c>
      <c r="GQ2" s="51"/>
      <c r="GR2" s="51"/>
      <c r="GS2" s="51"/>
      <c r="GT2" s="51"/>
      <c r="GU2" s="51"/>
      <c r="GV2" s="124" t="s">
        <v>118</v>
      </c>
      <c r="GW2" s="124" t="s">
        <v>90</v>
      </c>
      <c r="GX2" s="124" t="s">
        <v>93</v>
      </c>
      <c r="GY2" s="108" t="s">
        <v>11</v>
      </c>
      <c r="GZ2" s="106"/>
      <c r="HA2" s="106"/>
      <c r="HB2" s="106"/>
      <c r="HC2" s="106"/>
      <c r="HD2" s="106"/>
      <c r="HE2" s="124" t="s">
        <v>118</v>
      </c>
      <c r="HF2" s="124" t="s">
        <v>90</v>
      </c>
      <c r="HG2" s="124" t="s">
        <v>93</v>
      </c>
      <c r="HH2" s="113" t="s">
        <v>14</v>
      </c>
      <c r="HI2" s="51"/>
      <c r="HJ2" s="51"/>
      <c r="HK2" s="51"/>
      <c r="HL2" s="51"/>
      <c r="HM2" s="51"/>
      <c r="HN2" s="124" t="s">
        <v>118</v>
      </c>
      <c r="HO2" s="124" t="s">
        <v>90</v>
      </c>
      <c r="HP2" s="124" t="s">
        <v>93</v>
      </c>
      <c r="HQ2" s="108" t="s">
        <v>82</v>
      </c>
      <c r="HR2" s="106"/>
      <c r="HS2" s="106"/>
      <c r="HT2" s="106"/>
      <c r="HU2" s="106"/>
      <c r="HV2" s="106"/>
    </row>
    <row r="3" spans="1:230" ht="12.75">
      <c r="A3" s="17" t="s">
        <v>115</v>
      </c>
      <c r="B3" s="18" t="s">
        <v>120</v>
      </c>
      <c r="C3" s="139" t="s">
        <v>85</v>
      </c>
      <c r="D3" s="58"/>
      <c r="E3" s="58"/>
      <c r="F3" s="58"/>
      <c r="G3" s="58"/>
      <c r="H3" s="58"/>
      <c r="I3" s="17" t="s">
        <v>115</v>
      </c>
      <c r="J3" s="18" t="s">
        <v>120</v>
      </c>
      <c r="K3" s="139" t="s">
        <v>86</v>
      </c>
      <c r="L3" s="58"/>
      <c r="M3" s="58"/>
      <c r="N3" s="58"/>
      <c r="O3" s="58"/>
      <c r="P3" s="58"/>
      <c r="Q3" s="17" t="s">
        <v>115</v>
      </c>
      <c r="R3" s="18" t="s">
        <v>120</v>
      </c>
      <c r="S3" s="139" t="s">
        <v>219</v>
      </c>
      <c r="T3" s="58"/>
      <c r="U3" s="58"/>
      <c r="V3" s="58"/>
      <c r="W3" s="58"/>
      <c r="X3" s="58"/>
      <c r="Y3" s="17" t="s">
        <v>115</v>
      </c>
      <c r="Z3" s="18" t="s">
        <v>120</v>
      </c>
      <c r="AA3" s="110" t="s">
        <v>29</v>
      </c>
      <c r="AB3" s="111"/>
      <c r="AC3" s="111"/>
      <c r="AD3" s="111"/>
      <c r="AE3" s="111"/>
      <c r="AF3" s="106"/>
      <c r="AG3" s="17" t="s">
        <v>115</v>
      </c>
      <c r="AH3" s="18" t="s">
        <v>120</v>
      </c>
      <c r="AI3" s="108" t="s">
        <v>92</v>
      </c>
      <c r="AJ3" s="106"/>
      <c r="AK3" s="106"/>
      <c r="AL3" s="106"/>
      <c r="AM3" s="106"/>
      <c r="AN3" s="106"/>
      <c r="AO3" s="17" t="s">
        <v>115</v>
      </c>
      <c r="AP3" s="18" t="s">
        <v>120</v>
      </c>
      <c r="AQ3" s="112" t="s">
        <v>87</v>
      </c>
      <c r="AR3" s="112"/>
      <c r="AS3" s="112"/>
      <c r="AT3" s="112"/>
      <c r="AU3" s="112"/>
      <c r="AV3" s="112"/>
      <c r="AW3" s="17" t="s">
        <v>115</v>
      </c>
      <c r="AX3" s="18" t="s">
        <v>120</v>
      </c>
      <c r="AY3" s="113" t="s">
        <v>104</v>
      </c>
      <c r="AZ3" s="51"/>
      <c r="BA3" s="51"/>
      <c r="BB3" s="51"/>
      <c r="BC3" s="51"/>
      <c r="BD3" s="51"/>
      <c r="BE3" s="17" t="s">
        <v>115</v>
      </c>
      <c r="BF3" s="18" t="s">
        <v>120</v>
      </c>
      <c r="BG3" s="113" t="s">
        <v>271</v>
      </c>
      <c r="BH3" s="51"/>
      <c r="BI3" s="51"/>
      <c r="BJ3" s="51"/>
      <c r="BK3" s="51"/>
      <c r="BL3" s="51"/>
      <c r="BM3" s="17" t="s">
        <v>115</v>
      </c>
      <c r="BN3" s="18" t="s">
        <v>120</v>
      </c>
      <c r="BO3" s="113" t="s">
        <v>38</v>
      </c>
      <c r="BP3" s="51"/>
      <c r="BQ3" s="51"/>
      <c r="BR3" s="51"/>
      <c r="BS3" s="51"/>
      <c r="BT3" s="51"/>
      <c r="BU3" s="17" t="s">
        <v>115</v>
      </c>
      <c r="BV3" s="18" t="s">
        <v>120</v>
      </c>
      <c r="BW3" s="108" t="s">
        <v>45</v>
      </c>
      <c r="BX3" s="106"/>
      <c r="BY3" s="106"/>
      <c r="BZ3" s="106"/>
      <c r="CA3" s="106"/>
      <c r="CB3" s="106"/>
      <c r="CC3" s="17" t="s">
        <v>115</v>
      </c>
      <c r="CD3" s="18" t="s">
        <v>120</v>
      </c>
      <c r="CE3" s="108" t="s">
        <v>46</v>
      </c>
      <c r="CF3" s="106"/>
      <c r="CG3" s="106"/>
      <c r="CH3" s="106"/>
      <c r="CI3" s="106"/>
      <c r="CJ3" s="106"/>
      <c r="CK3" s="17" t="s">
        <v>115</v>
      </c>
      <c r="CL3" s="18" t="s">
        <v>120</v>
      </c>
      <c r="CM3" s="108" t="s">
        <v>58</v>
      </c>
      <c r="CN3" s="106"/>
      <c r="CO3" s="106"/>
      <c r="CP3" s="106"/>
      <c r="CQ3" s="106"/>
      <c r="CR3" s="106"/>
      <c r="CS3" s="17" t="s">
        <v>115</v>
      </c>
      <c r="CT3" s="18" t="s">
        <v>120</v>
      </c>
      <c r="CU3" s="108" t="s">
        <v>223</v>
      </c>
      <c r="CV3" s="106"/>
      <c r="CW3" s="106"/>
      <c r="CX3" s="106"/>
      <c r="CY3" s="106"/>
      <c r="CZ3" s="106"/>
      <c r="DA3" s="17" t="s">
        <v>115</v>
      </c>
      <c r="DB3" s="18" t="s">
        <v>120</v>
      </c>
      <c r="DC3" s="108" t="s">
        <v>47</v>
      </c>
      <c r="DD3" s="106"/>
      <c r="DE3" s="106"/>
      <c r="DF3" s="106"/>
      <c r="DG3" s="106"/>
      <c r="DH3" s="106"/>
      <c r="DI3" s="17" t="s">
        <v>115</v>
      </c>
      <c r="DJ3" s="18" t="s">
        <v>120</v>
      </c>
      <c r="DK3" s="108" t="s">
        <v>49</v>
      </c>
      <c r="DL3" s="106"/>
      <c r="DM3" s="106"/>
      <c r="DN3" s="106"/>
      <c r="DO3" s="106"/>
      <c r="DP3" s="106"/>
      <c r="DQ3" s="17" t="s">
        <v>115</v>
      </c>
      <c r="DR3" s="18" t="s">
        <v>120</v>
      </c>
      <c r="DS3" s="108" t="s">
        <v>59</v>
      </c>
      <c r="DT3" s="106"/>
      <c r="DU3" s="106"/>
      <c r="DV3" s="106"/>
      <c r="DW3" s="106"/>
      <c r="DX3" s="106"/>
      <c r="DY3" s="18" t="s">
        <v>120</v>
      </c>
      <c r="DZ3" s="211" t="s">
        <v>225</v>
      </c>
      <c r="EA3" s="106" t="s">
        <v>88</v>
      </c>
      <c r="EB3" s="106"/>
      <c r="EC3" s="106"/>
      <c r="ED3" s="106"/>
      <c r="EE3" s="106"/>
      <c r="EF3" s="106"/>
      <c r="EG3" s="17" t="s">
        <v>115</v>
      </c>
      <c r="EH3" s="18" t="s">
        <v>120</v>
      </c>
      <c r="EI3" s="410" t="s">
        <v>37</v>
      </c>
      <c r="EJ3" s="411"/>
      <c r="EK3" s="411"/>
      <c r="EL3" s="411"/>
      <c r="EM3" s="411"/>
      <c r="EN3" s="412"/>
      <c r="EO3" s="17" t="s">
        <v>115</v>
      </c>
      <c r="EP3" s="18" t="s">
        <v>120</v>
      </c>
      <c r="EQ3" s="113" t="s">
        <v>36</v>
      </c>
      <c r="ER3" s="51"/>
      <c r="ES3" s="51"/>
      <c r="ET3" s="51"/>
      <c r="EU3" s="51"/>
      <c r="EV3" s="51"/>
      <c r="EW3" s="17" t="s">
        <v>115</v>
      </c>
      <c r="EX3" s="18" t="s">
        <v>120</v>
      </c>
      <c r="EY3" s="113" t="s">
        <v>89</v>
      </c>
      <c r="EZ3" s="51"/>
      <c r="FA3" s="51"/>
      <c r="FB3" s="51"/>
      <c r="FC3" s="51"/>
      <c r="FD3" s="51"/>
      <c r="FE3" s="17" t="s">
        <v>115</v>
      </c>
      <c r="FF3" s="18" t="s">
        <v>120</v>
      </c>
      <c r="FG3" s="404" t="s">
        <v>39</v>
      </c>
      <c r="FH3" s="405"/>
      <c r="FI3" s="405"/>
      <c r="FJ3" s="405"/>
      <c r="FK3" s="405"/>
      <c r="FL3" s="406"/>
      <c r="FM3" s="17" t="s">
        <v>115</v>
      </c>
      <c r="FN3" s="18" t="s">
        <v>120</v>
      </c>
      <c r="FO3" s="407" t="s">
        <v>156</v>
      </c>
      <c r="FP3" s="408"/>
      <c r="FQ3" s="408"/>
      <c r="FR3" s="408"/>
      <c r="FS3" s="408"/>
      <c r="FT3" s="409"/>
      <c r="FU3" s="124" t="s">
        <v>115</v>
      </c>
      <c r="FV3" s="124" t="s">
        <v>91</v>
      </c>
      <c r="FW3" s="125" t="s">
        <v>94</v>
      </c>
      <c r="FX3" s="58" t="s">
        <v>85</v>
      </c>
      <c r="FY3" s="58"/>
      <c r="FZ3" s="58"/>
      <c r="GA3" s="58"/>
      <c r="GB3" s="58"/>
      <c r="GC3" s="58"/>
      <c r="GD3" s="124" t="s">
        <v>115</v>
      </c>
      <c r="GE3" s="124" t="s">
        <v>91</v>
      </c>
      <c r="GF3" s="125" t="s">
        <v>94</v>
      </c>
      <c r="GG3" s="110" t="s">
        <v>29</v>
      </c>
      <c r="GH3" s="111"/>
      <c r="GI3" s="111"/>
      <c r="GJ3" s="111"/>
      <c r="GK3" s="111"/>
      <c r="GL3" s="106"/>
      <c r="GM3" s="124" t="s">
        <v>115</v>
      </c>
      <c r="GN3" s="124" t="s">
        <v>91</v>
      </c>
      <c r="GO3" s="125" t="s">
        <v>94</v>
      </c>
      <c r="GP3" s="108" t="s">
        <v>92</v>
      </c>
      <c r="GQ3" s="106"/>
      <c r="GR3" s="106"/>
      <c r="GS3" s="106"/>
      <c r="GT3" s="106"/>
      <c r="GU3" s="106"/>
      <c r="GV3" s="124" t="s">
        <v>115</v>
      </c>
      <c r="GW3" s="124" t="s">
        <v>91</v>
      </c>
      <c r="GX3" s="125" t="s">
        <v>94</v>
      </c>
      <c r="GY3" s="113" t="s">
        <v>271</v>
      </c>
      <c r="GZ3" s="51"/>
      <c r="HA3" s="51"/>
      <c r="HB3" s="51"/>
      <c r="HC3" s="51"/>
      <c r="HD3" s="51"/>
      <c r="HE3" s="124" t="s">
        <v>115</v>
      </c>
      <c r="HF3" s="124" t="s">
        <v>91</v>
      </c>
      <c r="HG3" s="125" t="s">
        <v>94</v>
      </c>
      <c r="HH3" s="108" t="s">
        <v>88</v>
      </c>
      <c r="HI3" s="106"/>
      <c r="HJ3" s="106"/>
      <c r="HK3" s="106"/>
      <c r="HL3" s="106"/>
      <c r="HM3" s="106"/>
      <c r="HN3" s="124" t="s">
        <v>115</v>
      </c>
      <c r="HO3" s="124" t="s">
        <v>91</v>
      </c>
      <c r="HP3" s="125" t="s">
        <v>94</v>
      </c>
      <c r="HQ3" s="113" t="s">
        <v>89</v>
      </c>
      <c r="HR3" s="51"/>
      <c r="HS3" s="51"/>
      <c r="HT3" s="51"/>
      <c r="HU3" s="51"/>
      <c r="HV3" s="51"/>
    </row>
    <row r="4" spans="1:230" ht="12.75">
      <c r="A4" s="17" t="s">
        <v>116</v>
      </c>
      <c r="B4" s="19"/>
      <c r="C4" s="52" t="s">
        <v>25</v>
      </c>
      <c r="D4" s="396" t="s">
        <v>279</v>
      </c>
      <c r="E4" s="397"/>
      <c r="F4" s="52" t="s">
        <v>28</v>
      </c>
      <c r="G4" s="52" t="s">
        <v>216</v>
      </c>
      <c r="H4" s="52" t="s">
        <v>217</v>
      </c>
      <c r="I4" s="17" t="s">
        <v>116</v>
      </c>
      <c r="J4" s="19"/>
      <c r="K4" s="52" t="s">
        <v>25</v>
      </c>
      <c r="L4" s="396" t="s">
        <v>279</v>
      </c>
      <c r="M4" s="397"/>
      <c r="N4" s="52" t="s">
        <v>28</v>
      </c>
      <c r="O4" s="52" t="s">
        <v>216</v>
      </c>
      <c r="P4" s="52" t="s">
        <v>217</v>
      </c>
      <c r="Q4" s="17" t="s">
        <v>116</v>
      </c>
      <c r="R4" s="19"/>
      <c r="S4" s="52" t="s">
        <v>25</v>
      </c>
      <c r="T4" s="396" t="s">
        <v>279</v>
      </c>
      <c r="U4" s="397"/>
      <c r="V4" s="52" t="s">
        <v>28</v>
      </c>
      <c r="W4" s="52" t="s">
        <v>216</v>
      </c>
      <c r="X4" s="52" t="s">
        <v>217</v>
      </c>
      <c r="Y4" s="17" t="s">
        <v>116</v>
      </c>
      <c r="Z4" s="19"/>
      <c r="AA4" s="52" t="s">
        <v>25</v>
      </c>
      <c r="AB4" s="396" t="s">
        <v>279</v>
      </c>
      <c r="AC4" s="397"/>
      <c r="AD4" s="52" t="s">
        <v>28</v>
      </c>
      <c r="AE4" s="52" t="s">
        <v>216</v>
      </c>
      <c r="AF4" s="52" t="s">
        <v>217</v>
      </c>
      <c r="AG4" s="17" t="s">
        <v>116</v>
      </c>
      <c r="AH4" s="19"/>
      <c r="AI4" s="52" t="s">
        <v>25</v>
      </c>
      <c r="AJ4" s="396" t="s">
        <v>279</v>
      </c>
      <c r="AK4" s="397"/>
      <c r="AL4" s="52" t="s">
        <v>28</v>
      </c>
      <c r="AM4" s="52" t="s">
        <v>216</v>
      </c>
      <c r="AN4" s="52" t="s">
        <v>217</v>
      </c>
      <c r="AO4" s="17" t="s">
        <v>116</v>
      </c>
      <c r="AP4" s="19"/>
      <c r="AQ4" s="52" t="s">
        <v>25</v>
      </c>
      <c r="AR4" s="396" t="s">
        <v>279</v>
      </c>
      <c r="AS4" s="397"/>
      <c r="AT4" s="52" t="s">
        <v>28</v>
      </c>
      <c r="AU4" s="52" t="s">
        <v>216</v>
      </c>
      <c r="AV4" s="52" t="s">
        <v>217</v>
      </c>
      <c r="AW4" s="17" t="s">
        <v>116</v>
      </c>
      <c r="AX4" s="19"/>
      <c r="AY4" s="52" t="s">
        <v>25</v>
      </c>
      <c r="AZ4" s="396" t="s">
        <v>279</v>
      </c>
      <c r="BA4" s="397"/>
      <c r="BB4" s="52" t="s">
        <v>28</v>
      </c>
      <c r="BC4" s="52" t="s">
        <v>216</v>
      </c>
      <c r="BD4" s="52" t="s">
        <v>217</v>
      </c>
      <c r="BE4" s="17" t="s">
        <v>116</v>
      </c>
      <c r="BF4" s="19"/>
      <c r="BG4" s="52" t="s">
        <v>25</v>
      </c>
      <c r="BH4" s="396" t="s">
        <v>279</v>
      </c>
      <c r="BI4" s="397"/>
      <c r="BJ4" s="52" t="s">
        <v>28</v>
      </c>
      <c r="BK4" s="52" t="s">
        <v>216</v>
      </c>
      <c r="BL4" s="52" t="s">
        <v>217</v>
      </c>
      <c r="BM4" s="17" t="s">
        <v>116</v>
      </c>
      <c r="BN4" s="19"/>
      <c r="BO4" s="52" t="s">
        <v>25</v>
      </c>
      <c r="BP4" s="396" t="s">
        <v>279</v>
      </c>
      <c r="BQ4" s="397"/>
      <c r="BR4" s="52" t="s">
        <v>28</v>
      </c>
      <c r="BS4" s="52" t="s">
        <v>216</v>
      </c>
      <c r="BT4" s="52" t="s">
        <v>217</v>
      </c>
      <c r="BU4" s="17" t="s">
        <v>116</v>
      </c>
      <c r="BV4" s="19"/>
      <c r="BW4" s="52" t="s">
        <v>25</v>
      </c>
      <c r="BX4" s="396" t="s">
        <v>279</v>
      </c>
      <c r="BY4" s="397"/>
      <c r="BZ4" s="52" t="s">
        <v>28</v>
      </c>
      <c r="CA4" s="52" t="s">
        <v>216</v>
      </c>
      <c r="CB4" s="52" t="s">
        <v>217</v>
      </c>
      <c r="CC4" s="17" t="s">
        <v>116</v>
      </c>
      <c r="CD4" s="19"/>
      <c r="CE4" s="52" t="s">
        <v>25</v>
      </c>
      <c r="CF4" s="396" t="s">
        <v>279</v>
      </c>
      <c r="CG4" s="397"/>
      <c r="CH4" s="52" t="s">
        <v>28</v>
      </c>
      <c r="CI4" s="52" t="s">
        <v>216</v>
      </c>
      <c r="CJ4" s="52" t="s">
        <v>217</v>
      </c>
      <c r="CK4" s="17" t="s">
        <v>116</v>
      </c>
      <c r="CL4" s="19"/>
      <c r="CM4" s="52" t="s">
        <v>25</v>
      </c>
      <c r="CN4" s="396" t="s">
        <v>279</v>
      </c>
      <c r="CO4" s="397"/>
      <c r="CP4" s="52" t="s">
        <v>28</v>
      </c>
      <c r="CQ4" s="52" t="s">
        <v>216</v>
      </c>
      <c r="CR4" s="52" t="s">
        <v>217</v>
      </c>
      <c r="CS4" s="17" t="s">
        <v>116</v>
      </c>
      <c r="CT4" s="19"/>
      <c r="CU4" s="52" t="s">
        <v>25</v>
      </c>
      <c r="CV4" s="396" t="s">
        <v>279</v>
      </c>
      <c r="CW4" s="397"/>
      <c r="CX4" s="52" t="s">
        <v>28</v>
      </c>
      <c r="CY4" s="52" t="s">
        <v>216</v>
      </c>
      <c r="CZ4" s="52" t="s">
        <v>217</v>
      </c>
      <c r="DA4" s="17" t="s">
        <v>116</v>
      </c>
      <c r="DB4" s="19"/>
      <c r="DC4" s="52" t="s">
        <v>25</v>
      </c>
      <c r="DD4" s="396" t="s">
        <v>279</v>
      </c>
      <c r="DE4" s="397"/>
      <c r="DF4" s="52" t="s">
        <v>28</v>
      </c>
      <c r="DG4" s="52" t="s">
        <v>216</v>
      </c>
      <c r="DH4" s="52" t="s">
        <v>217</v>
      </c>
      <c r="DI4" s="17" t="s">
        <v>116</v>
      </c>
      <c r="DJ4" s="19"/>
      <c r="DK4" s="52" t="s">
        <v>25</v>
      </c>
      <c r="DL4" s="396" t="s">
        <v>279</v>
      </c>
      <c r="DM4" s="397"/>
      <c r="DN4" s="52" t="s">
        <v>28</v>
      </c>
      <c r="DO4" s="52" t="s">
        <v>216</v>
      </c>
      <c r="DP4" s="52" t="s">
        <v>217</v>
      </c>
      <c r="DQ4" s="17" t="s">
        <v>116</v>
      </c>
      <c r="DR4" s="19"/>
      <c r="DS4" s="52" t="s">
        <v>25</v>
      </c>
      <c r="DT4" s="396" t="s">
        <v>279</v>
      </c>
      <c r="DU4" s="397"/>
      <c r="DV4" s="52" t="s">
        <v>28</v>
      </c>
      <c r="DW4" s="52" t="s">
        <v>216</v>
      </c>
      <c r="DX4" s="52" t="s">
        <v>217</v>
      </c>
      <c r="DY4" s="19"/>
      <c r="DZ4" s="211" t="s">
        <v>226</v>
      </c>
      <c r="EA4" s="52" t="s">
        <v>25</v>
      </c>
      <c r="EB4" s="396" t="s">
        <v>279</v>
      </c>
      <c r="EC4" s="397"/>
      <c r="ED4" s="52" t="s">
        <v>28</v>
      </c>
      <c r="EE4" s="52" t="s">
        <v>216</v>
      </c>
      <c r="EF4" s="52" t="s">
        <v>217</v>
      </c>
      <c r="EG4" s="17" t="s">
        <v>116</v>
      </c>
      <c r="EH4" s="19"/>
      <c r="EI4" s="52" t="s">
        <v>25</v>
      </c>
      <c r="EJ4" s="396" t="s">
        <v>279</v>
      </c>
      <c r="EK4" s="397"/>
      <c r="EL4" s="52" t="s">
        <v>28</v>
      </c>
      <c r="EM4" s="52" t="s">
        <v>216</v>
      </c>
      <c r="EN4" s="52" t="s">
        <v>217</v>
      </c>
      <c r="EO4" s="17" t="s">
        <v>116</v>
      </c>
      <c r="EP4" s="19"/>
      <c r="EQ4" s="52" t="s">
        <v>25</v>
      </c>
      <c r="ER4" s="396" t="s">
        <v>279</v>
      </c>
      <c r="ES4" s="397"/>
      <c r="ET4" s="52" t="s">
        <v>28</v>
      </c>
      <c r="EU4" s="52" t="s">
        <v>216</v>
      </c>
      <c r="EV4" s="52" t="s">
        <v>217</v>
      </c>
      <c r="EW4" s="17" t="s">
        <v>116</v>
      </c>
      <c r="EX4" s="19"/>
      <c r="EY4" s="52" t="s">
        <v>25</v>
      </c>
      <c r="EZ4" s="396" t="s">
        <v>279</v>
      </c>
      <c r="FA4" s="397"/>
      <c r="FB4" s="52" t="s">
        <v>28</v>
      </c>
      <c r="FC4" s="52" t="s">
        <v>216</v>
      </c>
      <c r="FD4" s="52" t="s">
        <v>217</v>
      </c>
      <c r="FE4" s="17" t="s">
        <v>116</v>
      </c>
      <c r="FF4" s="19"/>
      <c r="FG4" s="52" t="s">
        <v>25</v>
      </c>
      <c r="FH4" s="396" t="s">
        <v>279</v>
      </c>
      <c r="FI4" s="397"/>
      <c r="FJ4" s="52" t="s">
        <v>28</v>
      </c>
      <c r="FK4" s="52" t="s">
        <v>216</v>
      </c>
      <c r="FL4" s="52" t="s">
        <v>217</v>
      </c>
      <c r="FM4" s="17" t="s">
        <v>116</v>
      </c>
      <c r="FN4" s="19"/>
      <c r="FO4" s="52" t="s">
        <v>25</v>
      </c>
      <c r="FP4" s="396" t="s">
        <v>279</v>
      </c>
      <c r="FQ4" s="397"/>
      <c r="FR4" s="52" t="s">
        <v>28</v>
      </c>
      <c r="FS4" s="52" t="s">
        <v>216</v>
      </c>
      <c r="FT4" s="52" t="s">
        <v>217</v>
      </c>
      <c r="FU4" s="124" t="s">
        <v>116</v>
      </c>
      <c r="FV4" s="124" t="s">
        <v>115</v>
      </c>
      <c r="FW4" s="125" t="s">
        <v>215</v>
      </c>
      <c r="FX4" s="52" t="s">
        <v>25</v>
      </c>
      <c r="FY4" s="396" t="s">
        <v>279</v>
      </c>
      <c r="FZ4" s="397"/>
      <c r="GA4" s="52" t="s">
        <v>28</v>
      </c>
      <c r="GB4" s="52" t="s">
        <v>216</v>
      </c>
      <c r="GC4" s="52" t="s">
        <v>217</v>
      </c>
      <c r="GD4" s="124" t="s">
        <v>116</v>
      </c>
      <c r="GE4" s="124" t="s">
        <v>115</v>
      </c>
      <c r="GF4" s="125" t="s">
        <v>215</v>
      </c>
      <c r="GG4" s="52" t="s">
        <v>25</v>
      </c>
      <c r="GH4" s="396" t="s">
        <v>279</v>
      </c>
      <c r="GI4" s="397"/>
      <c r="GJ4" s="52" t="s">
        <v>28</v>
      </c>
      <c r="GK4" s="52" t="s">
        <v>216</v>
      </c>
      <c r="GL4" s="52" t="s">
        <v>217</v>
      </c>
      <c r="GM4" s="124" t="s">
        <v>116</v>
      </c>
      <c r="GN4" s="124" t="s">
        <v>115</v>
      </c>
      <c r="GO4" s="125" t="s">
        <v>215</v>
      </c>
      <c r="GP4" s="52" t="s">
        <v>25</v>
      </c>
      <c r="GQ4" s="396" t="s">
        <v>279</v>
      </c>
      <c r="GR4" s="397"/>
      <c r="GS4" s="52" t="s">
        <v>28</v>
      </c>
      <c r="GT4" s="52" t="s">
        <v>216</v>
      </c>
      <c r="GU4" s="52" t="s">
        <v>217</v>
      </c>
      <c r="GV4" s="124" t="s">
        <v>116</v>
      </c>
      <c r="GW4" s="124" t="s">
        <v>115</v>
      </c>
      <c r="GX4" s="125" t="s">
        <v>215</v>
      </c>
      <c r="GY4" s="52" t="s">
        <v>25</v>
      </c>
      <c r="GZ4" s="396" t="s">
        <v>279</v>
      </c>
      <c r="HA4" s="397"/>
      <c r="HB4" s="52" t="s">
        <v>28</v>
      </c>
      <c r="HC4" s="52" t="s">
        <v>216</v>
      </c>
      <c r="HD4" s="52" t="s">
        <v>217</v>
      </c>
      <c r="HE4" s="124" t="s">
        <v>116</v>
      </c>
      <c r="HF4" s="124" t="s">
        <v>115</v>
      </c>
      <c r="HG4" s="125" t="s">
        <v>215</v>
      </c>
      <c r="HH4" s="52" t="s">
        <v>25</v>
      </c>
      <c r="HI4" s="396" t="s">
        <v>279</v>
      </c>
      <c r="HJ4" s="397"/>
      <c r="HK4" s="52" t="s">
        <v>28</v>
      </c>
      <c r="HL4" s="52" t="s">
        <v>216</v>
      </c>
      <c r="HM4" s="52" t="s">
        <v>217</v>
      </c>
      <c r="HN4" s="124" t="s">
        <v>116</v>
      </c>
      <c r="HO4" s="124" t="s">
        <v>115</v>
      </c>
      <c r="HP4" s="125" t="s">
        <v>215</v>
      </c>
      <c r="HQ4" s="52" t="s">
        <v>25</v>
      </c>
      <c r="HR4" s="396" t="s">
        <v>279</v>
      </c>
      <c r="HS4" s="397"/>
      <c r="HT4" s="52" t="s">
        <v>28</v>
      </c>
      <c r="HU4" s="52" t="s">
        <v>216</v>
      </c>
      <c r="HV4" s="52" t="s">
        <v>217</v>
      </c>
    </row>
    <row r="5" spans="1:230" ht="12.75">
      <c r="A5" s="20"/>
      <c r="B5" s="21"/>
      <c r="C5" s="47" t="s">
        <v>64</v>
      </c>
      <c r="D5" s="47" t="s">
        <v>24</v>
      </c>
      <c r="E5" s="47" t="s">
        <v>214</v>
      </c>
      <c r="F5" s="47" t="s">
        <v>64</v>
      </c>
      <c r="G5" s="47" t="s">
        <v>280</v>
      </c>
      <c r="H5" s="47" t="s">
        <v>218</v>
      </c>
      <c r="I5" s="20"/>
      <c r="J5" s="21"/>
      <c r="K5" s="47" t="s">
        <v>64</v>
      </c>
      <c r="L5" s="47" t="s">
        <v>24</v>
      </c>
      <c r="M5" s="47" t="s">
        <v>214</v>
      </c>
      <c r="N5" s="47" t="s">
        <v>64</v>
      </c>
      <c r="O5" s="47" t="s">
        <v>280</v>
      </c>
      <c r="P5" s="47" t="s">
        <v>218</v>
      </c>
      <c r="Q5" s="20"/>
      <c r="R5" s="21"/>
      <c r="S5" s="47" t="s">
        <v>64</v>
      </c>
      <c r="T5" s="47" t="s">
        <v>24</v>
      </c>
      <c r="U5" s="47" t="s">
        <v>214</v>
      </c>
      <c r="V5" s="47" t="s">
        <v>64</v>
      </c>
      <c r="W5" s="47" t="s">
        <v>280</v>
      </c>
      <c r="X5" s="47" t="s">
        <v>218</v>
      </c>
      <c r="Y5" s="20"/>
      <c r="Z5" s="21"/>
      <c r="AA5" s="47" t="s">
        <v>64</v>
      </c>
      <c r="AB5" s="47" t="s">
        <v>24</v>
      </c>
      <c r="AC5" s="47" t="s">
        <v>214</v>
      </c>
      <c r="AD5" s="47" t="s">
        <v>64</v>
      </c>
      <c r="AE5" s="47" t="s">
        <v>280</v>
      </c>
      <c r="AF5" s="47" t="s">
        <v>218</v>
      </c>
      <c r="AG5" s="20"/>
      <c r="AH5" s="21"/>
      <c r="AI5" s="47" t="s">
        <v>64</v>
      </c>
      <c r="AJ5" s="47" t="s">
        <v>24</v>
      </c>
      <c r="AK5" s="47" t="s">
        <v>214</v>
      </c>
      <c r="AL5" s="47" t="s">
        <v>64</v>
      </c>
      <c r="AM5" s="47" t="s">
        <v>280</v>
      </c>
      <c r="AN5" s="47" t="s">
        <v>218</v>
      </c>
      <c r="AO5" s="20"/>
      <c r="AP5" s="21"/>
      <c r="AQ5" s="47" t="s">
        <v>64</v>
      </c>
      <c r="AR5" s="47" t="s">
        <v>24</v>
      </c>
      <c r="AS5" s="47" t="s">
        <v>214</v>
      </c>
      <c r="AT5" s="47" t="s">
        <v>64</v>
      </c>
      <c r="AU5" s="47" t="s">
        <v>280</v>
      </c>
      <c r="AV5" s="47" t="s">
        <v>218</v>
      </c>
      <c r="AW5" s="20"/>
      <c r="AX5" s="21"/>
      <c r="AY5" s="47" t="s">
        <v>64</v>
      </c>
      <c r="AZ5" s="47" t="s">
        <v>24</v>
      </c>
      <c r="BA5" s="47" t="s">
        <v>214</v>
      </c>
      <c r="BB5" s="47" t="s">
        <v>64</v>
      </c>
      <c r="BC5" s="47" t="s">
        <v>280</v>
      </c>
      <c r="BD5" s="47" t="s">
        <v>218</v>
      </c>
      <c r="BE5" s="20"/>
      <c r="BF5" s="21"/>
      <c r="BG5" s="47" t="s">
        <v>64</v>
      </c>
      <c r="BH5" s="47" t="s">
        <v>24</v>
      </c>
      <c r="BI5" s="47" t="s">
        <v>214</v>
      </c>
      <c r="BJ5" s="47" t="s">
        <v>64</v>
      </c>
      <c r="BK5" s="47" t="s">
        <v>280</v>
      </c>
      <c r="BL5" s="47" t="s">
        <v>218</v>
      </c>
      <c r="BM5" s="20"/>
      <c r="BN5" s="21"/>
      <c r="BO5" s="47" t="s">
        <v>64</v>
      </c>
      <c r="BP5" s="47" t="s">
        <v>24</v>
      </c>
      <c r="BQ5" s="47" t="s">
        <v>214</v>
      </c>
      <c r="BR5" s="47" t="s">
        <v>64</v>
      </c>
      <c r="BS5" s="47" t="s">
        <v>280</v>
      </c>
      <c r="BT5" s="47" t="s">
        <v>218</v>
      </c>
      <c r="BU5" s="20"/>
      <c r="BV5" s="21"/>
      <c r="BW5" s="47" t="s">
        <v>64</v>
      </c>
      <c r="BX5" s="47" t="s">
        <v>24</v>
      </c>
      <c r="BY5" s="47" t="s">
        <v>214</v>
      </c>
      <c r="BZ5" s="47" t="s">
        <v>64</v>
      </c>
      <c r="CA5" s="47" t="s">
        <v>280</v>
      </c>
      <c r="CB5" s="47" t="s">
        <v>218</v>
      </c>
      <c r="CC5" s="20"/>
      <c r="CD5" s="21"/>
      <c r="CE5" s="47" t="s">
        <v>64</v>
      </c>
      <c r="CF5" s="47" t="s">
        <v>24</v>
      </c>
      <c r="CG5" s="47" t="s">
        <v>214</v>
      </c>
      <c r="CH5" s="47" t="s">
        <v>64</v>
      </c>
      <c r="CI5" s="47" t="s">
        <v>280</v>
      </c>
      <c r="CJ5" s="47" t="s">
        <v>218</v>
      </c>
      <c r="CK5" s="20"/>
      <c r="CL5" s="21"/>
      <c r="CM5" s="47" t="s">
        <v>64</v>
      </c>
      <c r="CN5" s="47" t="s">
        <v>24</v>
      </c>
      <c r="CO5" s="47" t="s">
        <v>214</v>
      </c>
      <c r="CP5" s="47" t="s">
        <v>64</v>
      </c>
      <c r="CQ5" s="47" t="s">
        <v>280</v>
      </c>
      <c r="CR5" s="47" t="s">
        <v>218</v>
      </c>
      <c r="CS5" s="20"/>
      <c r="CT5" s="21"/>
      <c r="CU5" s="47" t="s">
        <v>64</v>
      </c>
      <c r="CV5" s="47" t="s">
        <v>24</v>
      </c>
      <c r="CW5" s="47" t="s">
        <v>214</v>
      </c>
      <c r="CX5" s="47" t="s">
        <v>64</v>
      </c>
      <c r="CY5" s="47" t="s">
        <v>280</v>
      </c>
      <c r="CZ5" s="47" t="s">
        <v>218</v>
      </c>
      <c r="DA5" s="20"/>
      <c r="DB5" s="21"/>
      <c r="DC5" s="47" t="s">
        <v>64</v>
      </c>
      <c r="DD5" s="47" t="s">
        <v>24</v>
      </c>
      <c r="DE5" s="47" t="s">
        <v>214</v>
      </c>
      <c r="DF5" s="47" t="s">
        <v>64</v>
      </c>
      <c r="DG5" s="47" t="s">
        <v>280</v>
      </c>
      <c r="DH5" s="47" t="s">
        <v>218</v>
      </c>
      <c r="DI5" s="20"/>
      <c r="DJ5" s="21"/>
      <c r="DK5" s="47" t="s">
        <v>64</v>
      </c>
      <c r="DL5" s="47" t="s">
        <v>24</v>
      </c>
      <c r="DM5" s="47" t="s">
        <v>214</v>
      </c>
      <c r="DN5" s="47" t="s">
        <v>64</v>
      </c>
      <c r="DO5" s="47" t="s">
        <v>280</v>
      </c>
      <c r="DP5" s="47" t="s">
        <v>218</v>
      </c>
      <c r="DQ5" s="20"/>
      <c r="DR5" s="21"/>
      <c r="DS5" s="47" t="s">
        <v>64</v>
      </c>
      <c r="DT5" s="47" t="s">
        <v>24</v>
      </c>
      <c r="DU5" s="47" t="s">
        <v>214</v>
      </c>
      <c r="DV5" s="47" t="s">
        <v>64</v>
      </c>
      <c r="DW5" s="47" t="s">
        <v>280</v>
      </c>
      <c r="DX5" s="47" t="s">
        <v>218</v>
      </c>
      <c r="DY5" s="21"/>
      <c r="DZ5" s="212" t="s">
        <v>272</v>
      </c>
      <c r="EA5" s="47" t="s">
        <v>64</v>
      </c>
      <c r="EB5" s="47" t="s">
        <v>24</v>
      </c>
      <c r="EC5" s="47" t="s">
        <v>214</v>
      </c>
      <c r="ED5" s="47" t="s">
        <v>64</v>
      </c>
      <c r="EE5" s="47" t="s">
        <v>280</v>
      </c>
      <c r="EF5" s="47" t="s">
        <v>218</v>
      </c>
      <c r="EG5" s="20"/>
      <c r="EH5" s="21"/>
      <c r="EI5" s="47" t="s">
        <v>64</v>
      </c>
      <c r="EJ5" s="47" t="s">
        <v>24</v>
      </c>
      <c r="EK5" s="47" t="s">
        <v>214</v>
      </c>
      <c r="EL5" s="47" t="s">
        <v>64</v>
      </c>
      <c r="EM5" s="47" t="s">
        <v>280</v>
      </c>
      <c r="EN5" s="47" t="s">
        <v>218</v>
      </c>
      <c r="EO5" s="20"/>
      <c r="EP5" s="21"/>
      <c r="EQ5" s="47" t="s">
        <v>64</v>
      </c>
      <c r="ER5" s="47" t="s">
        <v>24</v>
      </c>
      <c r="ES5" s="47" t="s">
        <v>214</v>
      </c>
      <c r="ET5" s="47" t="s">
        <v>64</v>
      </c>
      <c r="EU5" s="47" t="s">
        <v>280</v>
      </c>
      <c r="EV5" s="47" t="s">
        <v>218</v>
      </c>
      <c r="EW5" s="20"/>
      <c r="EX5" s="21"/>
      <c r="EY5" s="47" t="s">
        <v>64</v>
      </c>
      <c r="EZ5" s="47" t="s">
        <v>24</v>
      </c>
      <c r="FA5" s="47" t="s">
        <v>214</v>
      </c>
      <c r="FB5" s="47" t="s">
        <v>64</v>
      </c>
      <c r="FC5" s="47" t="s">
        <v>280</v>
      </c>
      <c r="FD5" s="47" t="s">
        <v>218</v>
      </c>
      <c r="FE5" s="20"/>
      <c r="FF5" s="21"/>
      <c r="FG5" s="47" t="s">
        <v>64</v>
      </c>
      <c r="FH5" s="47" t="s">
        <v>24</v>
      </c>
      <c r="FI5" s="47" t="s">
        <v>214</v>
      </c>
      <c r="FJ5" s="47" t="s">
        <v>64</v>
      </c>
      <c r="FK5" s="47" t="s">
        <v>280</v>
      </c>
      <c r="FL5" s="47" t="s">
        <v>218</v>
      </c>
      <c r="FM5" s="20"/>
      <c r="FN5" s="21"/>
      <c r="FO5" s="47" t="s">
        <v>64</v>
      </c>
      <c r="FP5" s="47" t="s">
        <v>24</v>
      </c>
      <c r="FQ5" s="47" t="s">
        <v>214</v>
      </c>
      <c r="FR5" s="47" t="s">
        <v>64</v>
      </c>
      <c r="FS5" s="47" t="s">
        <v>280</v>
      </c>
      <c r="FT5" s="47" t="s">
        <v>218</v>
      </c>
      <c r="FU5" s="126"/>
      <c r="FV5" s="126"/>
      <c r="FW5" s="127"/>
      <c r="FX5" s="47" t="s">
        <v>64</v>
      </c>
      <c r="FY5" s="47" t="s">
        <v>24</v>
      </c>
      <c r="FZ5" s="47" t="s">
        <v>214</v>
      </c>
      <c r="GA5" s="47" t="s">
        <v>64</v>
      </c>
      <c r="GB5" s="47" t="s">
        <v>280</v>
      </c>
      <c r="GC5" s="47" t="s">
        <v>218</v>
      </c>
      <c r="GD5" s="126"/>
      <c r="GE5" s="126"/>
      <c r="GF5" s="127"/>
      <c r="GG5" s="47" t="s">
        <v>64</v>
      </c>
      <c r="GH5" s="47" t="s">
        <v>24</v>
      </c>
      <c r="GI5" s="47" t="s">
        <v>214</v>
      </c>
      <c r="GJ5" s="47" t="s">
        <v>64</v>
      </c>
      <c r="GK5" s="47" t="s">
        <v>280</v>
      </c>
      <c r="GL5" s="47" t="s">
        <v>218</v>
      </c>
      <c r="GM5" s="126"/>
      <c r="GN5" s="126"/>
      <c r="GO5" s="127"/>
      <c r="GP5" s="47" t="s">
        <v>64</v>
      </c>
      <c r="GQ5" s="47" t="s">
        <v>24</v>
      </c>
      <c r="GR5" s="47" t="s">
        <v>214</v>
      </c>
      <c r="GS5" s="47" t="s">
        <v>64</v>
      </c>
      <c r="GT5" s="47" t="s">
        <v>280</v>
      </c>
      <c r="GU5" s="47" t="s">
        <v>218</v>
      </c>
      <c r="GV5" s="126"/>
      <c r="GW5" s="126"/>
      <c r="GX5" s="127"/>
      <c r="GY5" s="47" t="s">
        <v>64</v>
      </c>
      <c r="GZ5" s="47" t="s">
        <v>24</v>
      </c>
      <c r="HA5" s="47" t="s">
        <v>214</v>
      </c>
      <c r="HB5" s="47" t="s">
        <v>64</v>
      </c>
      <c r="HC5" s="47" t="s">
        <v>280</v>
      </c>
      <c r="HD5" s="47" t="s">
        <v>218</v>
      </c>
      <c r="HE5" s="126"/>
      <c r="HF5" s="126"/>
      <c r="HG5" s="127"/>
      <c r="HH5" s="47" t="s">
        <v>64</v>
      </c>
      <c r="HI5" s="47" t="s">
        <v>24</v>
      </c>
      <c r="HJ5" s="47" t="s">
        <v>214</v>
      </c>
      <c r="HK5" s="47" t="s">
        <v>64</v>
      </c>
      <c r="HL5" s="47" t="s">
        <v>280</v>
      </c>
      <c r="HM5" s="47" t="s">
        <v>218</v>
      </c>
      <c r="HN5" s="126"/>
      <c r="HO5" s="126"/>
      <c r="HP5" s="127"/>
      <c r="HQ5" s="47" t="s">
        <v>64</v>
      </c>
      <c r="HR5" s="47" t="s">
        <v>24</v>
      </c>
      <c r="HS5" s="47" t="s">
        <v>214</v>
      </c>
      <c r="HT5" s="47" t="s">
        <v>64</v>
      </c>
      <c r="HU5" s="47" t="s">
        <v>280</v>
      </c>
      <c r="HV5" s="47" t="s">
        <v>218</v>
      </c>
    </row>
    <row r="6" spans="1:243" ht="12.75">
      <c r="A6" s="3" t="s">
        <v>106</v>
      </c>
      <c r="B6" s="5" t="s">
        <v>121</v>
      </c>
      <c r="C6" s="9">
        <v>246658</v>
      </c>
      <c r="D6" s="3">
        <f>F6-C6-E6</f>
        <v>0</v>
      </c>
      <c r="E6" s="3">
        <f>'[1]shbö'!E6</f>
        <v>143</v>
      </c>
      <c r="F6" s="3">
        <f>'[1]int.bev.'!D6</f>
        <v>246801</v>
      </c>
      <c r="G6" s="5">
        <v>184958</v>
      </c>
      <c r="H6" s="128">
        <f>G6/F6*100</f>
        <v>74.94215987779627</v>
      </c>
      <c r="I6" s="2" t="s">
        <v>106</v>
      </c>
      <c r="J6" s="5" t="s">
        <v>121</v>
      </c>
      <c r="K6" s="9">
        <v>0</v>
      </c>
      <c r="L6" s="3">
        <f>N6-K6-M6</f>
        <v>20348</v>
      </c>
      <c r="M6" s="3">
        <f>'[1]shbö'!H6</f>
        <v>0</v>
      </c>
      <c r="N6" s="3">
        <f>'[1]int.bev.'!K6</f>
        <v>20348</v>
      </c>
      <c r="O6" s="5">
        <v>15978</v>
      </c>
      <c r="P6" s="128">
        <f>O6/N6*100</f>
        <v>78.52368783172793</v>
      </c>
      <c r="Q6" s="2" t="s">
        <v>106</v>
      </c>
      <c r="R6" s="5" t="s">
        <v>121</v>
      </c>
      <c r="S6" s="9">
        <v>0</v>
      </c>
      <c r="T6" s="3">
        <f>V6-S6-U6</f>
        <v>0</v>
      </c>
      <c r="U6" s="3">
        <f>'[1]shbö'!K6</f>
        <v>0</v>
      </c>
      <c r="V6" s="3">
        <f>'[1]int.bev.'!R6</f>
        <v>0</v>
      </c>
      <c r="W6" s="5">
        <v>0</v>
      </c>
      <c r="X6" s="129">
        <v>0</v>
      </c>
      <c r="Y6" s="2" t="s">
        <v>106</v>
      </c>
      <c r="Z6" s="5" t="s">
        <v>121</v>
      </c>
      <c r="AA6" s="9">
        <v>0</v>
      </c>
      <c r="AB6" s="3">
        <f>AD6-AA6-AC6</f>
        <v>0</v>
      </c>
      <c r="AC6" s="3">
        <f>'[1]shbö'!N6</f>
        <v>0</v>
      </c>
      <c r="AD6" s="3">
        <f>'[1]int.bev.'!Y6</f>
        <v>0</v>
      </c>
      <c r="AE6" s="5">
        <v>0</v>
      </c>
      <c r="AF6" s="129">
        <v>0</v>
      </c>
      <c r="AG6" s="2" t="s">
        <v>106</v>
      </c>
      <c r="AH6" s="5" t="s">
        <v>121</v>
      </c>
      <c r="AI6" s="9">
        <v>651292</v>
      </c>
      <c r="AJ6" s="3">
        <f>AL6-AI6-AK6</f>
        <v>56531</v>
      </c>
      <c r="AK6" s="5">
        <v>0</v>
      </c>
      <c r="AL6" s="3">
        <f>'[1]int.bev.'!AF6</f>
        <v>707823</v>
      </c>
      <c r="AM6" s="5">
        <v>593893</v>
      </c>
      <c r="AN6" s="128">
        <f>AM6/AL6*100</f>
        <v>83.9041681324286</v>
      </c>
      <c r="AO6" s="2" t="s">
        <v>106</v>
      </c>
      <c r="AP6" s="5" t="s">
        <v>121</v>
      </c>
      <c r="AQ6" s="9">
        <v>114205</v>
      </c>
      <c r="AR6" s="3">
        <f>AT6-AQ6-AS6</f>
        <v>-10617</v>
      </c>
      <c r="AS6" s="5">
        <v>0</v>
      </c>
      <c r="AT6" s="3">
        <f>'[1]int.bev.'!AM6</f>
        <v>103588</v>
      </c>
      <c r="AU6" s="5">
        <v>103588</v>
      </c>
      <c r="AV6" s="128">
        <f>AU6/AT6*100</f>
        <v>100</v>
      </c>
      <c r="AW6" s="2" t="s">
        <v>106</v>
      </c>
      <c r="AX6" s="5" t="s">
        <v>121</v>
      </c>
      <c r="AY6" s="7">
        <f>AI6-AQ6</f>
        <v>537087</v>
      </c>
      <c r="AZ6" s="7">
        <f aca="true" t="shared" si="0" ref="AZ6:BC21">AJ6-AR6</f>
        <v>67148</v>
      </c>
      <c r="BA6" s="7">
        <f t="shared" si="0"/>
        <v>0</v>
      </c>
      <c r="BB6" s="7">
        <f t="shared" si="0"/>
        <v>604235</v>
      </c>
      <c r="BC6" s="7">
        <f t="shared" si="0"/>
        <v>490305</v>
      </c>
      <c r="BD6" s="128">
        <f>BC6/BB6*100</f>
        <v>81.14475328307695</v>
      </c>
      <c r="BE6" s="2" t="s">
        <v>106</v>
      </c>
      <c r="BF6" s="5" t="s">
        <v>121</v>
      </c>
      <c r="BG6" s="62">
        <v>0</v>
      </c>
      <c r="BH6" s="3">
        <f>BJ6-BG6-BI6</f>
        <v>0</v>
      </c>
      <c r="BI6" s="3">
        <f>'[1]shbö'!Q6</f>
        <v>20771</v>
      </c>
      <c r="BJ6" s="3">
        <f>'[1]int.bev.'!BA6</f>
        <v>20771</v>
      </c>
      <c r="BK6" s="5">
        <v>40416</v>
      </c>
      <c r="BL6" s="128">
        <f>BK6/BJ6*100</f>
        <v>194.57898030908478</v>
      </c>
      <c r="BM6" s="2" t="s">
        <v>106</v>
      </c>
      <c r="BN6" s="5" t="s">
        <v>121</v>
      </c>
      <c r="BO6" s="62">
        <v>0</v>
      </c>
      <c r="BP6" s="3">
        <f>BR6-BO6-BQ6</f>
        <v>0</v>
      </c>
      <c r="BQ6" s="3">
        <f>'[1]shbö'!V6</f>
        <v>0</v>
      </c>
      <c r="BR6" s="3">
        <f>'[1]int.bev.'!BH6</f>
        <v>0</v>
      </c>
      <c r="BS6" s="5">
        <v>0</v>
      </c>
      <c r="BT6" s="129">
        <v>0</v>
      </c>
      <c r="BU6" s="2" t="s">
        <v>106</v>
      </c>
      <c r="BV6" s="5" t="s">
        <v>121</v>
      </c>
      <c r="BW6" s="62">
        <v>0</v>
      </c>
      <c r="BX6" s="3">
        <f>BZ6-BW6-BY6</f>
        <v>0</v>
      </c>
      <c r="BY6" s="3">
        <f>'[1]shbö'!Y6</f>
        <v>0</v>
      </c>
      <c r="BZ6" s="3">
        <f>'[1]int.bev.'!BO6</f>
        <v>0</v>
      </c>
      <c r="CA6" s="5">
        <v>0</v>
      </c>
      <c r="CB6" s="129">
        <v>0</v>
      </c>
      <c r="CC6" s="2" t="s">
        <v>106</v>
      </c>
      <c r="CD6" s="5" t="s">
        <v>121</v>
      </c>
      <c r="CE6" s="3">
        <f aca="true" t="shared" si="1" ref="CE6:CE44">BO6-BW6-CM6</f>
        <v>0</v>
      </c>
      <c r="CF6" s="3">
        <f>BP6-BX6-CN6</f>
        <v>0</v>
      </c>
      <c r="CG6" s="3">
        <f>BQ6-BY6-CO6</f>
        <v>0</v>
      </c>
      <c r="CH6" s="3">
        <f>BR6-BZ6-CP6</f>
        <v>0</v>
      </c>
      <c r="CI6" s="3">
        <f>BS6-CA6-CQ6</f>
        <v>0</v>
      </c>
      <c r="CJ6" s="389">
        <v>0</v>
      </c>
      <c r="CK6" s="2" t="s">
        <v>106</v>
      </c>
      <c r="CL6" s="5" t="s">
        <v>121</v>
      </c>
      <c r="CM6" s="62">
        <v>0</v>
      </c>
      <c r="CN6" s="3">
        <f>CP6-CM6-CO6</f>
        <v>0</v>
      </c>
      <c r="CO6" s="3">
        <f>'[1]shbö'!AE6</f>
        <v>0</v>
      </c>
      <c r="CP6" s="3">
        <f>'[1]int.bev.'!CC6</f>
        <v>0</v>
      </c>
      <c r="CQ6" s="5">
        <v>0</v>
      </c>
      <c r="CR6" s="129">
        <v>0</v>
      </c>
      <c r="CS6" s="2" t="s">
        <v>106</v>
      </c>
      <c r="CT6" s="5" t="s">
        <v>121</v>
      </c>
      <c r="CU6" s="22">
        <f aca="true" t="shared" si="2" ref="CU6:CU44">(BG6-BO6)</f>
        <v>0</v>
      </c>
      <c r="CV6" s="22">
        <f aca="true" t="shared" si="3" ref="CV6:CY21">(BH6-BP6)</f>
        <v>0</v>
      </c>
      <c r="CW6" s="22">
        <f t="shared" si="3"/>
        <v>20771</v>
      </c>
      <c r="CX6" s="22">
        <f t="shared" si="3"/>
        <v>20771</v>
      </c>
      <c r="CY6" s="22">
        <f t="shared" si="3"/>
        <v>40416</v>
      </c>
      <c r="CZ6" s="128">
        <f>CY6/CX6*100</f>
        <v>194.57898030908478</v>
      </c>
      <c r="DA6" s="2" t="s">
        <v>106</v>
      </c>
      <c r="DB6" s="5" t="s">
        <v>121</v>
      </c>
      <c r="DC6" s="62">
        <v>0</v>
      </c>
      <c r="DD6" s="3">
        <f>DF6-DC6-DE6</f>
        <v>0</v>
      </c>
      <c r="DE6" s="3">
        <f>'[1]shbö'!AM6</f>
        <v>0</v>
      </c>
      <c r="DF6" s="3">
        <f>'[1]int.bev.'!CQ6</f>
        <v>0</v>
      </c>
      <c r="DG6" s="5">
        <v>0</v>
      </c>
      <c r="DH6" s="129">
        <v>0</v>
      </c>
      <c r="DI6" s="2" t="s">
        <v>106</v>
      </c>
      <c r="DJ6" s="5" t="s">
        <v>121</v>
      </c>
      <c r="DK6" s="3">
        <f aca="true" t="shared" si="4" ref="DK6:DK44">CU6-DC6-DS6</f>
        <v>0</v>
      </c>
      <c r="DL6" s="3">
        <f>DN6-DK6-DM6</f>
        <v>0</v>
      </c>
      <c r="DM6" s="3">
        <f>'[1]shbö'!AP6</f>
        <v>20771</v>
      </c>
      <c r="DN6" s="3">
        <f>'[1]int.bev.'!CX6</f>
        <v>20771</v>
      </c>
      <c r="DO6" s="3">
        <f>CY6-DG6-DW6-DZ6</f>
        <v>40416</v>
      </c>
      <c r="DP6" s="128">
        <f>DO6/DN6*100</f>
        <v>194.57898030908478</v>
      </c>
      <c r="DQ6" s="2" t="s">
        <v>106</v>
      </c>
      <c r="DR6" s="5" t="s">
        <v>121</v>
      </c>
      <c r="DS6" s="62">
        <v>0</v>
      </c>
      <c r="DT6" s="3">
        <f>DV6-DS6-DU6</f>
        <v>0</v>
      </c>
      <c r="DU6" s="3">
        <f>'[1]shbö'!AS6</f>
        <v>0</v>
      </c>
      <c r="DV6" s="3">
        <f>'[1]int.bev.'!DE6</f>
        <v>0</v>
      </c>
      <c r="DW6" s="5">
        <v>0</v>
      </c>
      <c r="DX6" s="129">
        <v>0</v>
      </c>
      <c r="DY6" s="5" t="s">
        <v>227</v>
      </c>
      <c r="DZ6" s="5">
        <v>0</v>
      </c>
      <c r="EA6" s="62">
        <v>0</v>
      </c>
      <c r="EB6" s="3">
        <f>ED6-EA6-EC6</f>
        <v>0</v>
      </c>
      <c r="EC6" s="3">
        <f>'[1]shbö'!AV6</f>
        <v>0</v>
      </c>
      <c r="ED6" s="3">
        <f>'[1]int.bev.'!DL6</f>
        <v>0</v>
      </c>
      <c r="EE6" s="5">
        <v>6104</v>
      </c>
      <c r="EF6" s="129">
        <v>0</v>
      </c>
      <c r="EG6" s="2" t="s">
        <v>106</v>
      </c>
      <c r="EH6" s="5" t="s">
        <v>121</v>
      </c>
      <c r="EI6" s="62">
        <v>0</v>
      </c>
      <c r="EJ6" s="3">
        <f>EL6-EI6-EK6</f>
        <v>0</v>
      </c>
      <c r="EK6" s="3">
        <f>'[1]shbö'!AY6</f>
        <v>0</v>
      </c>
      <c r="EL6" s="3">
        <f>'[1]int.bev.'!DS6</f>
        <v>0</v>
      </c>
      <c r="EM6" s="5">
        <v>0</v>
      </c>
      <c r="EN6" s="129">
        <v>0</v>
      </c>
      <c r="EO6" s="2" t="s">
        <v>106</v>
      </c>
      <c r="EP6" s="5" t="s">
        <v>121</v>
      </c>
      <c r="EQ6" s="7">
        <f aca="true" t="shared" si="5" ref="EQ6:EQ44">EA6-EI6</f>
        <v>0</v>
      </c>
      <c r="ER6" s="7">
        <f aca="true" t="shared" si="6" ref="ER6:EU21">EB6-EJ6</f>
        <v>0</v>
      </c>
      <c r="ES6" s="7">
        <f t="shared" si="6"/>
        <v>0</v>
      </c>
      <c r="ET6" s="7">
        <f t="shared" si="6"/>
        <v>0</v>
      </c>
      <c r="EU6" s="7">
        <f t="shared" si="6"/>
        <v>6104</v>
      </c>
      <c r="EV6" s="129">
        <v>0</v>
      </c>
      <c r="EW6" s="2" t="s">
        <v>106</v>
      </c>
      <c r="EX6" s="5" t="s">
        <v>121</v>
      </c>
      <c r="EY6" s="22">
        <f aca="true" t="shared" si="7" ref="EY6:EY44">(C6+AA6+AI6+BG6+EA6)</f>
        <v>897950</v>
      </c>
      <c r="EZ6" s="22">
        <f aca="true" t="shared" si="8" ref="EZ6:EZ44">(D6+AB6+AJ6+BH6+EB6)</f>
        <v>56531</v>
      </c>
      <c r="FA6" s="22">
        <f aca="true" t="shared" si="9" ref="FA6:FA44">(E6+AC6+AK6+BI6+EC6)</f>
        <v>20914</v>
      </c>
      <c r="FB6" s="22">
        <f aca="true" t="shared" si="10" ref="FB6:FB44">(F6+AD6+AL6+BJ6+ED6)</f>
        <v>975395</v>
      </c>
      <c r="FC6" s="22">
        <f aca="true" t="shared" si="11" ref="FC6:FC44">(G6+AE6+AM6+BK6+EE6)</f>
        <v>825371</v>
      </c>
      <c r="FD6" s="128">
        <f>FC6/FB6*100</f>
        <v>84.61915429133839</v>
      </c>
      <c r="FE6" s="2" t="s">
        <v>106</v>
      </c>
      <c r="FF6" s="5" t="s">
        <v>121</v>
      </c>
      <c r="FG6" s="22">
        <f aca="true" t="shared" si="12" ref="FG6:FG44">(EY6-FO6)</f>
        <v>783745</v>
      </c>
      <c r="FH6" s="22">
        <f aca="true" t="shared" si="13" ref="FH6:FK21">(EZ6-FP6)</f>
        <v>46800</v>
      </c>
      <c r="FI6" s="22">
        <f t="shared" si="13"/>
        <v>20914</v>
      </c>
      <c r="FJ6" s="22">
        <f t="shared" si="13"/>
        <v>851459</v>
      </c>
      <c r="FK6" s="22">
        <f t="shared" si="13"/>
        <v>705805</v>
      </c>
      <c r="FL6" s="128">
        <f>FK6/FJ6*100</f>
        <v>82.89359793014108</v>
      </c>
      <c r="FM6" s="2" t="s">
        <v>106</v>
      </c>
      <c r="FN6" s="5" t="s">
        <v>121</v>
      </c>
      <c r="FO6" s="22">
        <f aca="true" t="shared" si="14" ref="FO6:FO44">K6+S6+AA6+AQ6+BO6+EI6</f>
        <v>114205</v>
      </c>
      <c r="FP6" s="22">
        <f aca="true" t="shared" si="15" ref="FP6:FP44">L6+T6+AB6+AR6+BP6+EJ6</f>
        <v>9731</v>
      </c>
      <c r="FQ6" s="22">
        <f aca="true" t="shared" si="16" ref="FQ6:FQ44">M6+U6+AC6+AS6+BQ6+EK6</f>
        <v>0</v>
      </c>
      <c r="FR6" s="22">
        <f aca="true" t="shared" si="17" ref="FR6:FR44">N6+V6+AD6+AT6+BR6+EL6</f>
        <v>123936</v>
      </c>
      <c r="FS6" s="22">
        <f aca="true" t="shared" si="18" ref="FS6:FS44">O6+W6+AE6+AU6+BS6+EM6</f>
        <v>119566</v>
      </c>
      <c r="FT6" s="128">
        <f>FS6/FR6*100</f>
        <v>96.47398657371546</v>
      </c>
      <c r="FU6" s="157">
        <v>1</v>
      </c>
      <c r="FV6" s="158" t="s">
        <v>106</v>
      </c>
      <c r="FW6" s="64" t="s">
        <v>52</v>
      </c>
      <c r="FX6" s="64">
        <v>86600</v>
      </c>
      <c r="FY6" s="3">
        <f>GA6-FX6-FZ6</f>
        <v>0</v>
      </c>
      <c r="FZ6" s="3">
        <f>'[1]rshbö'!F6</f>
        <v>0</v>
      </c>
      <c r="GA6" s="3">
        <f>'[1]int.bev.'!FC6</f>
        <v>86600</v>
      </c>
      <c r="GB6" s="67">
        <v>75463</v>
      </c>
      <c r="GC6" s="154">
        <f>GB6/GA6*100</f>
        <v>87.13972286374134</v>
      </c>
      <c r="GD6" s="157">
        <v>1</v>
      </c>
      <c r="GE6" s="158" t="s">
        <v>106</v>
      </c>
      <c r="GF6" s="64" t="s">
        <v>52</v>
      </c>
      <c r="GG6" s="64">
        <v>0</v>
      </c>
      <c r="GH6" s="3">
        <f>GJ6-GG6-GI6</f>
        <v>0</v>
      </c>
      <c r="GI6" s="3">
        <f>'[1]rshbö'!I6</f>
        <v>0</v>
      </c>
      <c r="GJ6" s="3">
        <f>'[1]int.bev.'!FK6</f>
        <v>0</v>
      </c>
      <c r="GK6" s="67">
        <v>0</v>
      </c>
      <c r="GL6" s="222">
        <v>0</v>
      </c>
      <c r="GM6" s="157">
        <v>1</v>
      </c>
      <c r="GN6" s="158" t="s">
        <v>106</v>
      </c>
      <c r="GO6" s="64" t="s">
        <v>52</v>
      </c>
      <c r="GP6" s="64">
        <v>101157</v>
      </c>
      <c r="GQ6" s="3">
        <f>GS6-GP6-GR6</f>
        <v>13251</v>
      </c>
      <c r="GR6" s="367">
        <v>0</v>
      </c>
      <c r="GS6" s="3">
        <f>'[1]int.bev.'!FS6</f>
        <v>114408</v>
      </c>
      <c r="GT6" s="67">
        <v>74471</v>
      </c>
      <c r="GU6" s="154">
        <f>GT6/GS6*100</f>
        <v>65.09247605062582</v>
      </c>
      <c r="GV6" s="157">
        <v>1</v>
      </c>
      <c r="GW6" s="158" t="s">
        <v>106</v>
      </c>
      <c r="GX6" s="64" t="s">
        <v>52</v>
      </c>
      <c r="GY6" s="64">
        <v>0</v>
      </c>
      <c r="GZ6" s="3">
        <f>HB6-GY6-HA6</f>
        <v>0</v>
      </c>
      <c r="HA6" s="3">
        <f>'[1]rshbö'!L6</f>
        <v>0</v>
      </c>
      <c r="HB6" s="3">
        <f>'[1]int.bev.'!GA6</f>
        <v>0</v>
      </c>
      <c r="HC6" s="67">
        <v>0</v>
      </c>
      <c r="HD6" s="222">
        <v>0</v>
      </c>
      <c r="HE6" s="157">
        <v>1</v>
      </c>
      <c r="HF6" s="158" t="s">
        <v>106</v>
      </c>
      <c r="HG6" s="64" t="s">
        <v>52</v>
      </c>
      <c r="HH6" s="64">
        <v>0</v>
      </c>
      <c r="HI6" s="3">
        <f>HK6-HH6-HJ6</f>
        <v>0</v>
      </c>
      <c r="HJ6" s="3">
        <f>'[1]rshbö'!O6</f>
        <v>0</v>
      </c>
      <c r="HK6" s="3">
        <f>'[1]int.bev.'!GI6</f>
        <v>0</v>
      </c>
      <c r="HL6" s="67">
        <v>0</v>
      </c>
      <c r="HM6" s="222">
        <v>0</v>
      </c>
      <c r="HN6" s="157">
        <v>1</v>
      </c>
      <c r="HO6" s="158" t="s">
        <v>106</v>
      </c>
      <c r="HP6" s="64" t="s">
        <v>52</v>
      </c>
      <c r="HQ6" s="69">
        <f>FX6+GG6+GP6+GY6+HH6</f>
        <v>187757</v>
      </c>
      <c r="HR6" s="69">
        <f aca="true" t="shared" si="19" ref="HR6:HU7">FY6+GH6+GQ6+GZ6+HI6</f>
        <v>13251</v>
      </c>
      <c r="HS6" s="69">
        <f t="shared" si="19"/>
        <v>0</v>
      </c>
      <c r="HT6" s="69">
        <f t="shared" si="19"/>
        <v>201008</v>
      </c>
      <c r="HU6" s="69">
        <f t="shared" si="19"/>
        <v>149934</v>
      </c>
      <c r="HV6" s="154">
        <f>HU6/HT6*100</f>
        <v>74.59106105229642</v>
      </c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</row>
    <row r="7" spans="1:242" ht="12.75">
      <c r="A7" s="87" t="s">
        <v>107</v>
      </c>
      <c r="B7" s="81" t="s">
        <v>122</v>
      </c>
      <c r="C7" s="94">
        <v>18989</v>
      </c>
      <c r="D7" s="3">
        <f aca="true" t="shared" si="20" ref="D7:D44">F7-C7-E7</f>
        <v>-457</v>
      </c>
      <c r="E7" s="3">
        <f>'[1]shbö'!E7</f>
        <v>69</v>
      </c>
      <c r="F7" s="3">
        <f>'[1]int.bev.'!D7</f>
        <v>18601</v>
      </c>
      <c r="G7" s="81">
        <v>13406</v>
      </c>
      <c r="H7" s="131">
        <f aca="true" t="shared" si="21" ref="H7:H47">G7/F7*100</f>
        <v>72.07139401107467</v>
      </c>
      <c r="I7" s="80" t="s">
        <v>107</v>
      </c>
      <c r="J7" s="81" t="s">
        <v>122</v>
      </c>
      <c r="K7" s="94">
        <v>0</v>
      </c>
      <c r="L7" s="3">
        <f aca="true" t="shared" si="22" ref="L7:L44">N7-K7-M7</f>
        <v>0</v>
      </c>
      <c r="M7" s="3">
        <f>'[1]shbö'!H7</f>
        <v>0</v>
      </c>
      <c r="N7" s="3">
        <f>'[1]int.bev.'!K7</f>
        <v>0</v>
      </c>
      <c r="O7" s="81">
        <v>0</v>
      </c>
      <c r="P7" s="132">
        <v>0</v>
      </c>
      <c r="Q7" s="80" t="s">
        <v>107</v>
      </c>
      <c r="R7" s="81" t="s">
        <v>122</v>
      </c>
      <c r="S7" s="94">
        <v>0</v>
      </c>
      <c r="T7" s="3">
        <f aca="true" t="shared" si="23" ref="T7:T44">V7-S7-U7</f>
        <v>0</v>
      </c>
      <c r="U7" s="3">
        <f>'[1]shbö'!K7</f>
        <v>0</v>
      </c>
      <c r="V7" s="3">
        <f>'[1]int.bev.'!R7</f>
        <v>0</v>
      </c>
      <c r="W7" s="81">
        <v>0</v>
      </c>
      <c r="X7" s="132">
        <v>0</v>
      </c>
      <c r="Y7" s="80" t="s">
        <v>107</v>
      </c>
      <c r="Z7" s="81" t="s">
        <v>122</v>
      </c>
      <c r="AA7" s="94">
        <v>0</v>
      </c>
      <c r="AB7" s="3">
        <f aca="true" t="shared" si="24" ref="AB7:AB44">AD7-AA7-AC7</f>
        <v>0</v>
      </c>
      <c r="AC7" s="3">
        <f>'[1]shbö'!N7</f>
        <v>0</v>
      </c>
      <c r="AD7" s="3">
        <f>'[1]int.bev.'!Y7</f>
        <v>0</v>
      </c>
      <c r="AE7" s="81">
        <v>0</v>
      </c>
      <c r="AF7" s="132">
        <v>0</v>
      </c>
      <c r="AG7" s="80" t="s">
        <v>107</v>
      </c>
      <c r="AH7" s="81" t="s">
        <v>122</v>
      </c>
      <c r="AI7" s="94">
        <v>172170</v>
      </c>
      <c r="AJ7" s="3">
        <f aca="true" t="shared" si="25" ref="AJ7:AJ44">AL7-AI7-AK7</f>
        <v>8791</v>
      </c>
      <c r="AK7" s="81">
        <v>0</v>
      </c>
      <c r="AL7" s="3">
        <f>'[1]int.bev.'!AF7</f>
        <v>180961</v>
      </c>
      <c r="AM7" s="81">
        <v>136170</v>
      </c>
      <c r="AN7" s="131">
        <f aca="true" t="shared" si="26" ref="AN7:AN46">AM7/AL7*100</f>
        <v>75.24825791192578</v>
      </c>
      <c r="AO7" s="80" t="s">
        <v>107</v>
      </c>
      <c r="AP7" s="81" t="s">
        <v>122</v>
      </c>
      <c r="AQ7" s="94">
        <v>0</v>
      </c>
      <c r="AR7" s="3">
        <f aca="true" t="shared" si="27" ref="AR7:AR44">AT7-AQ7-AS7</f>
        <v>40</v>
      </c>
      <c r="AS7" s="81">
        <v>0</v>
      </c>
      <c r="AT7" s="3">
        <f>'[1]int.bev.'!AM7</f>
        <v>40</v>
      </c>
      <c r="AU7" s="81">
        <v>40</v>
      </c>
      <c r="AV7" s="131">
        <f aca="true" t="shared" si="28" ref="AV7:AV46">AU7/AT7*100</f>
        <v>100</v>
      </c>
      <c r="AW7" s="80" t="s">
        <v>107</v>
      </c>
      <c r="AX7" s="81" t="s">
        <v>122</v>
      </c>
      <c r="AY7" s="95">
        <f aca="true" t="shared" si="29" ref="AY7:AY44">AI7-AQ7</f>
        <v>172170</v>
      </c>
      <c r="AZ7" s="95">
        <f t="shared" si="0"/>
        <v>8751</v>
      </c>
      <c r="BA7" s="95">
        <f t="shared" si="0"/>
        <v>0</v>
      </c>
      <c r="BB7" s="95">
        <f t="shared" si="0"/>
        <v>180921</v>
      </c>
      <c r="BC7" s="95">
        <f t="shared" si="0"/>
        <v>136130</v>
      </c>
      <c r="BD7" s="131">
        <f aca="true" t="shared" si="30" ref="BD7:BD46">BC7/BB7*100</f>
        <v>75.24278552517397</v>
      </c>
      <c r="BE7" s="80" t="s">
        <v>107</v>
      </c>
      <c r="BF7" s="81" t="s">
        <v>122</v>
      </c>
      <c r="BG7" s="86">
        <v>0</v>
      </c>
      <c r="BH7" s="3">
        <f aca="true" t="shared" si="31" ref="BH7:BH44">BJ7-BG7-BI7</f>
        <v>0</v>
      </c>
      <c r="BI7" s="3">
        <f>'[1]shbö'!Q7</f>
        <v>91</v>
      </c>
      <c r="BJ7" s="3">
        <f>'[1]int.bev.'!BA7</f>
        <v>91</v>
      </c>
      <c r="BK7" s="81">
        <v>1402</v>
      </c>
      <c r="BL7" s="131">
        <f>BK7/BJ7*100</f>
        <v>1540.6593406593406</v>
      </c>
      <c r="BM7" s="80" t="s">
        <v>107</v>
      </c>
      <c r="BN7" s="81" t="s">
        <v>122</v>
      </c>
      <c r="BO7" s="86">
        <v>0</v>
      </c>
      <c r="BP7" s="3">
        <f aca="true" t="shared" si="32" ref="BP7:BP44">BR7-BO7-BQ7</f>
        <v>0</v>
      </c>
      <c r="BQ7" s="3">
        <f>'[1]shbö'!V7</f>
        <v>0</v>
      </c>
      <c r="BR7" s="3">
        <f>'[1]int.bev.'!BH7</f>
        <v>0</v>
      </c>
      <c r="BS7" s="81">
        <v>215</v>
      </c>
      <c r="BT7" s="132">
        <v>0</v>
      </c>
      <c r="BU7" s="80" t="s">
        <v>107</v>
      </c>
      <c r="BV7" s="81" t="s">
        <v>122</v>
      </c>
      <c r="BW7" s="86">
        <v>0</v>
      </c>
      <c r="BX7" s="3">
        <f aca="true" t="shared" si="33" ref="BX7:BX44">BZ7-BW7-BY7</f>
        <v>0</v>
      </c>
      <c r="BY7" s="3">
        <f>'[1]shbö'!Y7</f>
        <v>0</v>
      </c>
      <c r="BZ7" s="3">
        <f>'[1]int.bev.'!BO7</f>
        <v>0</v>
      </c>
      <c r="CA7" s="81">
        <v>0</v>
      </c>
      <c r="CB7" s="132">
        <v>0</v>
      </c>
      <c r="CC7" s="80" t="s">
        <v>107</v>
      </c>
      <c r="CD7" s="81" t="s">
        <v>122</v>
      </c>
      <c r="CE7" s="87">
        <f t="shared" si="1"/>
        <v>0</v>
      </c>
      <c r="CF7" s="3">
        <f aca="true" t="shared" si="34" ref="CF7:CF44">BP7-BX7-CN7</f>
        <v>0</v>
      </c>
      <c r="CG7" s="3">
        <f aca="true" t="shared" si="35" ref="CG7:CG44">BQ7-BY7-CO7</f>
        <v>0</v>
      </c>
      <c r="CH7" s="3">
        <f aca="true" t="shared" si="36" ref="CH7:CH44">BR7-BZ7-CP7</f>
        <v>0</v>
      </c>
      <c r="CI7" s="87">
        <f aca="true" t="shared" si="37" ref="CI7:CI44">BS7-CA7-CQ7</f>
        <v>215</v>
      </c>
      <c r="CJ7" s="387">
        <v>0</v>
      </c>
      <c r="CK7" s="80" t="s">
        <v>107</v>
      </c>
      <c r="CL7" s="81" t="s">
        <v>122</v>
      </c>
      <c r="CM7" s="86">
        <v>0</v>
      </c>
      <c r="CN7" s="3">
        <f aca="true" t="shared" si="38" ref="CN7:CN44">CP7-CM7-CO7</f>
        <v>0</v>
      </c>
      <c r="CO7" s="3">
        <f>'[1]shbö'!AE7</f>
        <v>0</v>
      </c>
      <c r="CP7" s="3">
        <f>'[1]int.bev.'!CC7</f>
        <v>0</v>
      </c>
      <c r="CQ7" s="81">
        <v>0</v>
      </c>
      <c r="CR7" s="132">
        <v>0</v>
      </c>
      <c r="CS7" s="80" t="s">
        <v>107</v>
      </c>
      <c r="CT7" s="81" t="s">
        <v>122</v>
      </c>
      <c r="CU7" s="96">
        <f t="shared" si="2"/>
        <v>0</v>
      </c>
      <c r="CV7" s="96">
        <f t="shared" si="3"/>
        <v>0</v>
      </c>
      <c r="CW7" s="96">
        <f t="shared" si="3"/>
        <v>91</v>
      </c>
      <c r="CX7" s="96">
        <f t="shared" si="3"/>
        <v>91</v>
      </c>
      <c r="CY7" s="96">
        <f t="shared" si="3"/>
        <v>1187</v>
      </c>
      <c r="CZ7" s="131">
        <f>CY7/CX7*100</f>
        <v>1304.3956043956043</v>
      </c>
      <c r="DA7" s="80" t="s">
        <v>107</v>
      </c>
      <c r="DB7" s="81" t="s">
        <v>122</v>
      </c>
      <c r="DC7" s="86">
        <v>0</v>
      </c>
      <c r="DD7" s="3">
        <f aca="true" t="shared" si="39" ref="DD7:DD44">DF7-DC7-DE7</f>
        <v>0</v>
      </c>
      <c r="DE7" s="3">
        <f>'[1]shbö'!AM7</f>
        <v>0</v>
      </c>
      <c r="DF7" s="3">
        <f>'[1]int.bev.'!CQ7</f>
        <v>0</v>
      </c>
      <c r="DG7" s="81">
        <v>0</v>
      </c>
      <c r="DH7" s="132">
        <v>0</v>
      </c>
      <c r="DI7" s="80" t="s">
        <v>107</v>
      </c>
      <c r="DJ7" s="81" t="s">
        <v>122</v>
      </c>
      <c r="DK7" s="87">
        <f t="shared" si="4"/>
        <v>0</v>
      </c>
      <c r="DL7" s="3">
        <f aca="true" t="shared" si="40" ref="DL7:DL44">DN7-DK7-DM7</f>
        <v>0</v>
      </c>
      <c r="DM7" s="3">
        <f>'[1]shbö'!AP7</f>
        <v>91</v>
      </c>
      <c r="DN7" s="3">
        <f>'[1]int.bev.'!CX7</f>
        <v>91</v>
      </c>
      <c r="DO7" s="87">
        <f>CY7-DG7-DW7-DZ7</f>
        <v>91</v>
      </c>
      <c r="DP7" s="131">
        <f>DO7/DN7*100</f>
        <v>100</v>
      </c>
      <c r="DQ7" s="80" t="s">
        <v>107</v>
      </c>
      <c r="DR7" s="81" t="s">
        <v>122</v>
      </c>
      <c r="DS7" s="86">
        <v>0</v>
      </c>
      <c r="DT7" s="3">
        <f aca="true" t="shared" si="41" ref="DT7:DT44">DV7-DS7-DU7</f>
        <v>0</v>
      </c>
      <c r="DU7" s="3">
        <f>'[1]shbö'!AS7</f>
        <v>0</v>
      </c>
      <c r="DV7" s="3">
        <f>'[1]int.bev.'!DE7</f>
        <v>0</v>
      </c>
      <c r="DW7" s="81">
        <v>0</v>
      </c>
      <c r="DX7" s="132">
        <v>0</v>
      </c>
      <c r="DY7" s="81" t="s">
        <v>228</v>
      </c>
      <c r="DZ7" s="81">
        <v>1096</v>
      </c>
      <c r="EA7" s="86">
        <v>2498</v>
      </c>
      <c r="EB7" s="3">
        <f aca="true" t="shared" si="42" ref="EB7:EB44">ED7-EA7-EC7</f>
        <v>0</v>
      </c>
      <c r="EC7" s="3">
        <f>'[1]shbö'!AV7</f>
        <v>-405</v>
      </c>
      <c r="ED7" s="3">
        <f>'[1]int.bev.'!DL7</f>
        <v>2093</v>
      </c>
      <c r="EE7" s="81">
        <v>2093</v>
      </c>
      <c r="EF7" s="131">
        <f aca="true" t="shared" si="43" ref="EF7:EF47">EE7/ED7*100</f>
        <v>100</v>
      </c>
      <c r="EG7" s="80" t="s">
        <v>107</v>
      </c>
      <c r="EH7" s="81" t="s">
        <v>122</v>
      </c>
      <c r="EI7" s="86">
        <v>0</v>
      </c>
      <c r="EJ7" s="3">
        <f aca="true" t="shared" si="44" ref="EJ7:EJ44">EL7-EI7-EK7</f>
        <v>0</v>
      </c>
      <c r="EK7" s="3">
        <f>'[1]shbö'!AY7</f>
        <v>0</v>
      </c>
      <c r="EL7" s="3">
        <f>'[1]int.bev.'!DS7</f>
        <v>0</v>
      </c>
      <c r="EM7" s="81">
        <v>0</v>
      </c>
      <c r="EN7" s="132">
        <v>0</v>
      </c>
      <c r="EO7" s="80" t="s">
        <v>107</v>
      </c>
      <c r="EP7" s="81" t="s">
        <v>122</v>
      </c>
      <c r="EQ7" s="95">
        <f t="shared" si="5"/>
        <v>2498</v>
      </c>
      <c r="ER7" s="95">
        <f t="shared" si="6"/>
        <v>0</v>
      </c>
      <c r="ES7" s="95">
        <f t="shared" si="6"/>
        <v>-405</v>
      </c>
      <c r="ET7" s="95">
        <f t="shared" si="6"/>
        <v>2093</v>
      </c>
      <c r="EU7" s="95">
        <f t="shared" si="6"/>
        <v>2093</v>
      </c>
      <c r="EV7" s="131">
        <f aca="true" t="shared" si="45" ref="EV7:EV47">EU7/ET7*100</f>
        <v>100</v>
      </c>
      <c r="EW7" s="80" t="s">
        <v>107</v>
      </c>
      <c r="EX7" s="81" t="s">
        <v>122</v>
      </c>
      <c r="EY7" s="96">
        <f t="shared" si="7"/>
        <v>193657</v>
      </c>
      <c r="EZ7" s="96">
        <f t="shared" si="8"/>
        <v>8334</v>
      </c>
      <c r="FA7" s="96">
        <f t="shared" si="9"/>
        <v>-245</v>
      </c>
      <c r="FB7" s="96">
        <f t="shared" si="10"/>
        <v>201746</v>
      </c>
      <c r="FC7" s="96">
        <f t="shared" si="11"/>
        <v>153071</v>
      </c>
      <c r="FD7" s="131">
        <f aca="true" t="shared" si="46" ref="FD7:FD47">FC7/FB7*100</f>
        <v>75.87312759608616</v>
      </c>
      <c r="FE7" s="80" t="s">
        <v>107</v>
      </c>
      <c r="FF7" s="81" t="s">
        <v>122</v>
      </c>
      <c r="FG7" s="96">
        <f t="shared" si="12"/>
        <v>193657</v>
      </c>
      <c r="FH7" s="96">
        <f t="shared" si="13"/>
        <v>8294</v>
      </c>
      <c r="FI7" s="96">
        <f t="shared" si="13"/>
        <v>-245</v>
      </c>
      <c r="FJ7" s="96">
        <f t="shared" si="13"/>
        <v>201706</v>
      </c>
      <c r="FK7" s="96">
        <f t="shared" si="13"/>
        <v>152816</v>
      </c>
      <c r="FL7" s="131">
        <f aca="true" t="shared" si="47" ref="FL7:FL47">FK7/FJ7*100</f>
        <v>75.76175225327952</v>
      </c>
      <c r="FM7" s="80" t="s">
        <v>107</v>
      </c>
      <c r="FN7" s="81" t="s">
        <v>122</v>
      </c>
      <c r="FO7" s="96">
        <f t="shared" si="14"/>
        <v>0</v>
      </c>
      <c r="FP7" s="96">
        <f t="shared" si="15"/>
        <v>40</v>
      </c>
      <c r="FQ7" s="96">
        <f t="shared" si="16"/>
        <v>0</v>
      </c>
      <c r="FR7" s="96">
        <f t="shared" si="17"/>
        <v>40</v>
      </c>
      <c r="FS7" s="96">
        <f t="shared" si="18"/>
        <v>255</v>
      </c>
      <c r="FT7" s="131">
        <f aca="true" t="shared" si="48" ref="FT7:FT47">FS7/FR7*100</f>
        <v>637.5</v>
      </c>
      <c r="FU7" s="26">
        <v>1</v>
      </c>
      <c r="FV7" s="26" t="s">
        <v>107</v>
      </c>
      <c r="FW7" s="27" t="s">
        <v>53</v>
      </c>
      <c r="FX7" s="38">
        <f>(FX8-FX6)</f>
        <v>160058</v>
      </c>
      <c r="FY7" s="38">
        <f>(FY8-FY6)</f>
        <v>0</v>
      </c>
      <c r="FZ7" s="38">
        <f>(FZ8-FZ6)</f>
        <v>143</v>
      </c>
      <c r="GA7" s="38">
        <f>(GA8-GA6)</f>
        <v>160201</v>
      </c>
      <c r="GB7" s="38">
        <f>(GB8-GB6)</f>
        <v>109495</v>
      </c>
      <c r="GC7" s="147">
        <f>GB7/GA7*100</f>
        <v>68.34851218157189</v>
      </c>
      <c r="GD7" s="26">
        <v>1</v>
      </c>
      <c r="GE7" s="26" t="s">
        <v>107</v>
      </c>
      <c r="GF7" s="27" t="s">
        <v>53</v>
      </c>
      <c r="GG7" s="38">
        <f>(GG8-GG6)</f>
        <v>0</v>
      </c>
      <c r="GH7" s="38">
        <f>(GH8-GH6)</f>
        <v>0</v>
      </c>
      <c r="GI7" s="38">
        <f>(GI8-GI6)</f>
        <v>0</v>
      </c>
      <c r="GJ7" s="38">
        <f>(GJ8-GJ6)</f>
        <v>0</v>
      </c>
      <c r="GK7" s="38">
        <f>(GK8-GK6)</f>
        <v>0</v>
      </c>
      <c r="GL7" s="150">
        <v>0</v>
      </c>
      <c r="GM7" s="26">
        <v>1</v>
      </c>
      <c r="GN7" s="26" t="s">
        <v>107</v>
      </c>
      <c r="GO7" s="27" t="s">
        <v>53</v>
      </c>
      <c r="GP7" s="38">
        <f>(GP8-GP6)</f>
        <v>550135</v>
      </c>
      <c r="GQ7" s="38">
        <f>(GQ8-GQ6)</f>
        <v>43280</v>
      </c>
      <c r="GR7" s="38">
        <f>(GR8-GR6)</f>
        <v>0</v>
      </c>
      <c r="GS7" s="38">
        <f>(GS8-GS6)</f>
        <v>593415</v>
      </c>
      <c r="GT7" s="38">
        <f>(GT8-GT6)</f>
        <v>519422</v>
      </c>
      <c r="GU7" s="147">
        <f>GT7/GS7*100</f>
        <v>87.53098590362562</v>
      </c>
      <c r="GV7" s="26">
        <v>1</v>
      </c>
      <c r="GW7" s="26" t="s">
        <v>107</v>
      </c>
      <c r="GX7" s="27" t="s">
        <v>53</v>
      </c>
      <c r="GY7" s="38">
        <f>(GY8-GY6)</f>
        <v>0</v>
      </c>
      <c r="GZ7" s="38">
        <f>(GZ8-GZ6)</f>
        <v>0</v>
      </c>
      <c r="HA7" s="38">
        <f>(HA8-HA6)</f>
        <v>20771</v>
      </c>
      <c r="HB7" s="38">
        <f>(HB8-HB6)</f>
        <v>20771</v>
      </c>
      <c r="HC7" s="38">
        <f>(HC8-HC6)</f>
        <v>40416</v>
      </c>
      <c r="HD7" s="147">
        <f>HC7/HB7*100</f>
        <v>194.57898030908478</v>
      </c>
      <c r="HE7" s="26">
        <v>1</v>
      </c>
      <c r="HF7" s="26" t="s">
        <v>107</v>
      </c>
      <c r="HG7" s="27" t="s">
        <v>53</v>
      </c>
      <c r="HH7" s="38">
        <f>(HH8-HH6)</f>
        <v>0</v>
      </c>
      <c r="HI7" s="38">
        <f>(HI8-HI6)</f>
        <v>0</v>
      </c>
      <c r="HJ7" s="38">
        <f>(HJ8-HJ6)</f>
        <v>0</v>
      </c>
      <c r="HK7" s="38">
        <f>(HK8-HK6)</f>
        <v>0</v>
      </c>
      <c r="HL7" s="38">
        <f>(HL8-HL6)</f>
        <v>6104</v>
      </c>
      <c r="HM7" s="150">
        <v>0</v>
      </c>
      <c r="HN7" s="26">
        <v>1</v>
      </c>
      <c r="HO7" s="26" t="s">
        <v>107</v>
      </c>
      <c r="HP7" s="27" t="s">
        <v>53</v>
      </c>
      <c r="HQ7" s="38">
        <f>FX7+GG7+GP7+GY7+HH7</f>
        <v>710193</v>
      </c>
      <c r="HR7" s="38">
        <f t="shared" si="19"/>
        <v>43280</v>
      </c>
      <c r="HS7" s="38">
        <f t="shared" si="19"/>
        <v>20914</v>
      </c>
      <c r="HT7" s="38">
        <f t="shared" si="19"/>
        <v>774387</v>
      </c>
      <c r="HU7" s="38">
        <f t="shared" si="19"/>
        <v>675437</v>
      </c>
      <c r="HV7" s="147">
        <f>HU7/HT7*100</f>
        <v>87.22215119830265</v>
      </c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</row>
    <row r="8" spans="1:242" ht="12.75">
      <c r="A8" s="87" t="s">
        <v>108</v>
      </c>
      <c r="B8" s="81" t="s">
        <v>51</v>
      </c>
      <c r="C8" s="94">
        <v>1166</v>
      </c>
      <c r="D8" s="3">
        <f t="shared" si="20"/>
        <v>0</v>
      </c>
      <c r="E8" s="3">
        <f>'[1]shbö'!E8</f>
        <v>0</v>
      </c>
      <c r="F8" s="3">
        <f>'[1]int.bev.'!D8</f>
        <v>1166</v>
      </c>
      <c r="G8" s="81">
        <v>668</v>
      </c>
      <c r="H8" s="131">
        <f t="shared" si="21"/>
        <v>57.289879931389365</v>
      </c>
      <c r="I8" s="80" t="s">
        <v>108</v>
      </c>
      <c r="J8" s="81" t="s">
        <v>51</v>
      </c>
      <c r="K8" s="94">
        <v>0</v>
      </c>
      <c r="L8" s="3">
        <f t="shared" si="22"/>
        <v>0</v>
      </c>
      <c r="M8" s="3">
        <f>'[1]shbö'!H8</f>
        <v>0</v>
      </c>
      <c r="N8" s="3">
        <f>'[1]int.bev.'!K8</f>
        <v>0</v>
      </c>
      <c r="O8" s="81">
        <v>0</v>
      </c>
      <c r="P8" s="132">
        <v>0</v>
      </c>
      <c r="Q8" s="80" t="s">
        <v>108</v>
      </c>
      <c r="R8" s="81" t="s">
        <v>51</v>
      </c>
      <c r="S8" s="94">
        <v>0</v>
      </c>
      <c r="T8" s="3">
        <f t="shared" si="23"/>
        <v>0</v>
      </c>
      <c r="U8" s="3">
        <f>'[1]shbö'!K8</f>
        <v>0</v>
      </c>
      <c r="V8" s="3">
        <f>'[1]int.bev.'!R8</f>
        <v>0</v>
      </c>
      <c r="W8" s="81">
        <v>0</v>
      </c>
      <c r="X8" s="132">
        <v>0</v>
      </c>
      <c r="Y8" s="80" t="s">
        <v>108</v>
      </c>
      <c r="Z8" s="81" t="s">
        <v>51</v>
      </c>
      <c r="AA8" s="94">
        <v>0</v>
      </c>
      <c r="AB8" s="3">
        <f t="shared" si="24"/>
        <v>0</v>
      </c>
      <c r="AC8" s="3">
        <f>'[1]shbö'!N8</f>
        <v>0</v>
      </c>
      <c r="AD8" s="3">
        <f>'[1]int.bev.'!Y8</f>
        <v>0</v>
      </c>
      <c r="AE8" s="81">
        <v>0</v>
      </c>
      <c r="AF8" s="132">
        <v>0</v>
      </c>
      <c r="AG8" s="80" t="s">
        <v>108</v>
      </c>
      <c r="AH8" s="81" t="s">
        <v>51</v>
      </c>
      <c r="AI8" s="94">
        <v>110632</v>
      </c>
      <c r="AJ8" s="3">
        <f t="shared" si="25"/>
        <v>8075</v>
      </c>
      <c r="AK8" s="81">
        <v>0</v>
      </c>
      <c r="AL8" s="3">
        <f>'[1]int.bev.'!AF8</f>
        <v>118707</v>
      </c>
      <c r="AM8" s="81">
        <v>94706</v>
      </c>
      <c r="AN8" s="131">
        <f t="shared" si="26"/>
        <v>79.7813102849874</v>
      </c>
      <c r="AO8" s="80" t="s">
        <v>108</v>
      </c>
      <c r="AP8" s="81" t="s">
        <v>51</v>
      </c>
      <c r="AQ8" s="94">
        <v>200</v>
      </c>
      <c r="AR8" s="3">
        <f t="shared" si="27"/>
        <v>0</v>
      </c>
      <c r="AS8" s="81">
        <v>0</v>
      </c>
      <c r="AT8" s="3">
        <f>'[1]int.bev.'!AM8</f>
        <v>200</v>
      </c>
      <c r="AU8" s="81">
        <v>200</v>
      </c>
      <c r="AV8" s="131">
        <f t="shared" si="28"/>
        <v>100</v>
      </c>
      <c r="AW8" s="80" t="s">
        <v>108</v>
      </c>
      <c r="AX8" s="81" t="s">
        <v>51</v>
      </c>
      <c r="AY8" s="95">
        <f t="shared" si="29"/>
        <v>110432</v>
      </c>
      <c r="AZ8" s="95">
        <f t="shared" si="0"/>
        <v>8075</v>
      </c>
      <c r="BA8" s="95">
        <f t="shared" si="0"/>
        <v>0</v>
      </c>
      <c r="BB8" s="95">
        <f t="shared" si="0"/>
        <v>118507</v>
      </c>
      <c r="BC8" s="95">
        <f t="shared" si="0"/>
        <v>94506</v>
      </c>
      <c r="BD8" s="131">
        <f t="shared" si="30"/>
        <v>79.74718792982694</v>
      </c>
      <c r="BE8" s="80" t="s">
        <v>108</v>
      </c>
      <c r="BF8" s="81" t="s">
        <v>51</v>
      </c>
      <c r="BG8" s="86">
        <v>2980</v>
      </c>
      <c r="BH8" s="3">
        <f t="shared" si="31"/>
        <v>0</v>
      </c>
      <c r="BI8" s="3">
        <f>'[1]shbö'!Q8</f>
        <v>4656</v>
      </c>
      <c r="BJ8" s="3">
        <f>'[1]int.bev.'!BA8</f>
        <v>7636</v>
      </c>
      <c r="BK8" s="81">
        <v>15113</v>
      </c>
      <c r="BL8" s="131">
        <f>BK8/BJ8*100</f>
        <v>197.91775798847564</v>
      </c>
      <c r="BM8" s="80" t="s">
        <v>108</v>
      </c>
      <c r="BN8" s="81" t="s">
        <v>51</v>
      </c>
      <c r="BO8" s="86">
        <v>1300</v>
      </c>
      <c r="BP8" s="3">
        <f t="shared" si="32"/>
        <v>0</v>
      </c>
      <c r="BQ8" s="3">
        <f>'[1]shbö'!V8</f>
        <v>0</v>
      </c>
      <c r="BR8" s="3">
        <f>'[1]int.bev.'!BH8</f>
        <v>1300</v>
      </c>
      <c r="BS8" s="81">
        <v>2861</v>
      </c>
      <c r="BT8" s="131">
        <f>BS8/BR8*100</f>
        <v>220.07692307692307</v>
      </c>
      <c r="BU8" s="80" t="s">
        <v>108</v>
      </c>
      <c r="BV8" s="81" t="s">
        <v>51</v>
      </c>
      <c r="BW8" s="86">
        <v>0</v>
      </c>
      <c r="BX8" s="3">
        <f t="shared" si="33"/>
        <v>0</v>
      </c>
      <c r="BY8" s="3">
        <f>'[1]shbö'!Y8</f>
        <v>0</v>
      </c>
      <c r="BZ8" s="3">
        <f>'[1]int.bev.'!BO8</f>
        <v>0</v>
      </c>
      <c r="CA8" s="81">
        <v>0</v>
      </c>
      <c r="CB8" s="132">
        <v>0</v>
      </c>
      <c r="CC8" s="80" t="s">
        <v>108</v>
      </c>
      <c r="CD8" s="81" t="s">
        <v>51</v>
      </c>
      <c r="CE8" s="87">
        <f t="shared" si="1"/>
        <v>1300</v>
      </c>
      <c r="CF8" s="3">
        <f t="shared" si="34"/>
        <v>0</v>
      </c>
      <c r="CG8" s="3">
        <f t="shared" si="35"/>
        <v>0</v>
      </c>
      <c r="CH8" s="3">
        <f t="shared" si="36"/>
        <v>1300</v>
      </c>
      <c r="CI8" s="87">
        <f t="shared" si="37"/>
        <v>2861</v>
      </c>
      <c r="CJ8" s="131">
        <f>CI8/CH8*100</f>
        <v>220.07692307692307</v>
      </c>
      <c r="CK8" s="80" t="s">
        <v>108</v>
      </c>
      <c r="CL8" s="81" t="s">
        <v>51</v>
      </c>
      <c r="CM8" s="86">
        <v>0</v>
      </c>
      <c r="CN8" s="3">
        <f t="shared" si="38"/>
        <v>0</v>
      </c>
      <c r="CO8" s="3">
        <f>'[1]shbö'!AE8</f>
        <v>0</v>
      </c>
      <c r="CP8" s="3">
        <f>'[1]int.bev.'!CC8</f>
        <v>0</v>
      </c>
      <c r="CQ8" s="81">
        <v>0</v>
      </c>
      <c r="CR8" s="132">
        <v>0</v>
      </c>
      <c r="CS8" s="80" t="s">
        <v>108</v>
      </c>
      <c r="CT8" s="81" t="s">
        <v>51</v>
      </c>
      <c r="CU8" s="96">
        <f t="shared" si="2"/>
        <v>1680</v>
      </c>
      <c r="CV8" s="96">
        <f t="shared" si="3"/>
        <v>0</v>
      </c>
      <c r="CW8" s="96">
        <f t="shared" si="3"/>
        <v>4656</v>
      </c>
      <c r="CX8" s="96">
        <f t="shared" si="3"/>
        <v>6336</v>
      </c>
      <c r="CY8" s="96">
        <f t="shared" si="3"/>
        <v>12252</v>
      </c>
      <c r="CZ8" s="131">
        <f>CY8/CX8*100</f>
        <v>193.37121212121212</v>
      </c>
      <c r="DA8" s="80" t="s">
        <v>108</v>
      </c>
      <c r="DB8" s="81" t="s">
        <v>51</v>
      </c>
      <c r="DC8" s="86">
        <v>0</v>
      </c>
      <c r="DD8" s="3">
        <f t="shared" si="39"/>
        <v>0</v>
      </c>
      <c r="DE8" s="3">
        <f>'[1]shbö'!AM8</f>
        <v>0</v>
      </c>
      <c r="DF8" s="3">
        <f>'[1]int.bev.'!CQ8</f>
        <v>0</v>
      </c>
      <c r="DG8" s="81">
        <v>0</v>
      </c>
      <c r="DH8" s="132">
        <v>0</v>
      </c>
      <c r="DI8" s="80" t="s">
        <v>108</v>
      </c>
      <c r="DJ8" s="205" t="s">
        <v>51</v>
      </c>
      <c r="DK8" s="87">
        <f t="shared" si="4"/>
        <v>1680</v>
      </c>
      <c r="DL8" s="3">
        <f t="shared" si="40"/>
        <v>0</v>
      </c>
      <c r="DM8" s="3">
        <f>'[1]shbö'!AP8</f>
        <v>4656</v>
      </c>
      <c r="DN8" s="3">
        <f>'[1]int.bev.'!CX8</f>
        <v>6336</v>
      </c>
      <c r="DO8" s="87">
        <f aca="true" t="shared" si="49" ref="DO8:DO44">CY8-DG8-DW8-DZ8</f>
        <v>10368</v>
      </c>
      <c r="DP8" s="131">
        <f>DO8/DN8*100</f>
        <v>163.63636363636365</v>
      </c>
      <c r="DQ8" s="80" t="s">
        <v>108</v>
      </c>
      <c r="DR8" s="81" t="s">
        <v>51</v>
      </c>
      <c r="DS8" s="86">
        <v>0</v>
      </c>
      <c r="DT8" s="3">
        <f t="shared" si="41"/>
        <v>0</v>
      </c>
      <c r="DU8" s="3">
        <f>'[1]shbö'!AS8</f>
        <v>0</v>
      </c>
      <c r="DV8" s="3">
        <f>'[1]int.bev.'!DE8</f>
        <v>0</v>
      </c>
      <c r="DW8" s="81">
        <v>0</v>
      </c>
      <c r="DX8" s="132">
        <v>0</v>
      </c>
      <c r="DY8" s="81" t="s">
        <v>229</v>
      </c>
      <c r="DZ8" s="81">
        <v>1884</v>
      </c>
      <c r="EA8" s="86">
        <v>5160</v>
      </c>
      <c r="EB8" s="3">
        <f t="shared" si="42"/>
        <v>0</v>
      </c>
      <c r="EC8" s="3">
        <f>'[1]shbö'!AV8</f>
        <v>391</v>
      </c>
      <c r="ED8" s="3">
        <f>'[1]int.bev.'!DL8</f>
        <v>5551</v>
      </c>
      <c r="EE8" s="81">
        <v>5551</v>
      </c>
      <c r="EF8" s="131">
        <f t="shared" si="43"/>
        <v>100</v>
      </c>
      <c r="EG8" s="80" t="s">
        <v>108</v>
      </c>
      <c r="EH8" s="81" t="s">
        <v>51</v>
      </c>
      <c r="EI8" s="86">
        <v>1900</v>
      </c>
      <c r="EJ8" s="3">
        <f t="shared" si="44"/>
        <v>0</v>
      </c>
      <c r="EK8" s="3">
        <f>'[1]shbö'!AY8</f>
        <v>0</v>
      </c>
      <c r="EL8" s="3">
        <f>'[1]int.bev.'!DS8</f>
        <v>1900</v>
      </c>
      <c r="EM8" s="81">
        <v>1900</v>
      </c>
      <c r="EN8" s="131">
        <f aca="true" t="shared" si="50" ref="EN8:EN47">EM8/EL8*100</f>
        <v>100</v>
      </c>
      <c r="EO8" s="80" t="s">
        <v>108</v>
      </c>
      <c r="EP8" s="81" t="s">
        <v>51</v>
      </c>
      <c r="EQ8" s="95">
        <f t="shared" si="5"/>
        <v>3260</v>
      </c>
      <c r="ER8" s="95">
        <f t="shared" si="6"/>
        <v>0</v>
      </c>
      <c r="ES8" s="95">
        <f t="shared" si="6"/>
        <v>391</v>
      </c>
      <c r="ET8" s="95">
        <f t="shared" si="6"/>
        <v>3651</v>
      </c>
      <c r="EU8" s="95">
        <f t="shared" si="6"/>
        <v>3651</v>
      </c>
      <c r="EV8" s="131">
        <f t="shared" si="45"/>
        <v>100</v>
      </c>
      <c r="EW8" s="80" t="s">
        <v>108</v>
      </c>
      <c r="EX8" s="81" t="s">
        <v>51</v>
      </c>
      <c r="EY8" s="96">
        <f t="shared" si="7"/>
        <v>119938</v>
      </c>
      <c r="EZ8" s="96">
        <f t="shared" si="8"/>
        <v>8075</v>
      </c>
      <c r="FA8" s="96">
        <f t="shared" si="9"/>
        <v>5047</v>
      </c>
      <c r="FB8" s="96">
        <f t="shared" si="10"/>
        <v>133060</v>
      </c>
      <c r="FC8" s="96">
        <f t="shared" si="11"/>
        <v>116038</v>
      </c>
      <c r="FD8" s="131">
        <f t="shared" si="46"/>
        <v>87.20727491357283</v>
      </c>
      <c r="FE8" s="80" t="s">
        <v>108</v>
      </c>
      <c r="FF8" s="81" t="s">
        <v>51</v>
      </c>
      <c r="FG8" s="96">
        <f t="shared" si="12"/>
        <v>116538</v>
      </c>
      <c r="FH8" s="96">
        <f t="shared" si="13"/>
        <v>8075</v>
      </c>
      <c r="FI8" s="96">
        <f t="shared" si="13"/>
        <v>5047</v>
      </c>
      <c r="FJ8" s="96">
        <f t="shared" si="13"/>
        <v>129660</v>
      </c>
      <c r="FK8" s="96">
        <f t="shared" si="13"/>
        <v>111077</v>
      </c>
      <c r="FL8" s="131">
        <f t="shared" si="47"/>
        <v>85.66790066327317</v>
      </c>
      <c r="FM8" s="80" t="s">
        <v>108</v>
      </c>
      <c r="FN8" s="81" t="s">
        <v>51</v>
      </c>
      <c r="FO8" s="96">
        <f t="shared" si="14"/>
        <v>3400</v>
      </c>
      <c r="FP8" s="96">
        <f t="shared" si="15"/>
        <v>0</v>
      </c>
      <c r="FQ8" s="96">
        <f t="shared" si="16"/>
        <v>0</v>
      </c>
      <c r="FR8" s="96">
        <f t="shared" si="17"/>
        <v>3400</v>
      </c>
      <c r="FS8" s="96">
        <f t="shared" si="18"/>
        <v>4961</v>
      </c>
      <c r="FT8" s="131">
        <f t="shared" si="48"/>
        <v>145.91176470588238</v>
      </c>
      <c r="FU8" s="294">
        <v>1</v>
      </c>
      <c r="FV8" s="295"/>
      <c r="FW8" s="295" t="s">
        <v>54</v>
      </c>
      <c r="FX8" s="296">
        <f>C6</f>
        <v>246658</v>
      </c>
      <c r="FY8" s="296">
        <f>D6</f>
        <v>0</v>
      </c>
      <c r="FZ8" s="296">
        <f>E6</f>
        <v>143</v>
      </c>
      <c r="GA8" s="296">
        <f>F6</f>
        <v>246801</v>
      </c>
      <c r="GB8" s="296">
        <f>G6</f>
        <v>184958</v>
      </c>
      <c r="GC8" s="297">
        <f>GB8/GA8*100</f>
        <v>74.94215987779627</v>
      </c>
      <c r="GD8" s="294">
        <v>1</v>
      </c>
      <c r="GE8" s="295"/>
      <c r="GF8" s="295" t="s">
        <v>54</v>
      </c>
      <c r="GG8" s="296">
        <f>AA6</f>
        <v>0</v>
      </c>
      <c r="GH8" s="296">
        <f>AB6</f>
        <v>0</v>
      </c>
      <c r="GI8" s="296">
        <f>AC6</f>
        <v>0</v>
      </c>
      <c r="GJ8" s="296">
        <f>AD6</f>
        <v>0</v>
      </c>
      <c r="GK8" s="296">
        <f>AE6</f>
        <v>0</v>
      </c>
      <c r="GL8" s="298">
        <v>0</v>
      </c>
      <c r="GM8" s="294">
        <v>1</v>
      </c>
      <c r="GN8" s="295"/>
      <c r="GO8" s="295" t="s">
        <v>54</v>
      </c>
      <c r="GP8" s="296">
        <f>AI6</f>
        <v>651292</v>
      </c>
      <c r="GQ8" s="296">
        <f>AJ6</f>
        <v>56531</v>
      </c>
      <c r="GR8" s="296">
        <f>AK6</f>
        <v>0</v>
      </c>
      <c r="GS8" s="296">
        <f>AL6</f>
        <v>707823</v>
      </c>
      <c r="GT8" s="296">
        <f>AM6</f>
        <v>593893</v>
      </c>
      <c r="GU8" s="297">
        <f>GT8/GS8*100</f>
        <v>83.9041681324286</v>
      </c>
      <c r="GV8" s="294">
        <v>1</v>
      </c>
      <c r="GW8" s="295"/>
      <c r="GX8" s="295" t="s">
        <v>54</v>
      </c>
      <c r="GY8" s="296">
        <f>BG6</f>
        <v>0</v>
      </c>
      <c r="GZ8" s="296">
        <f>BH6</f>
        <v>0</v>
      </c>
      <c r="HA8" s="296">
        <f>BI6</f>
        <v>20771</v>
      </c>
      <c r="HB8" s="296">
        <f>BJ6</f>
        <v>20771</v>
      </c>
      <c r="HC8" s="296">
        <f>BK6</f>
        <v>40416</v>
      </c>
      <c r="HD8" s="297">
        <f>HC8/HB8*100</f>
        <v>194.57898030908478</v>
      </c>
      <c r="HE8" s="294">
        <v>1</v>
      </c>
      <c r="HF8" s="295"/>
      <c r="HG8" s="295" t="s">
        <v>54</v>
      </c>
      <c r="HH8" s="296">
        <f>EA6</f>
        <v>0</v>
      </c>
      <c r="HI8" s="296">
        <f>EB6</f>
        <v>0</v>
      </c>
      <c r="HJ8" s="296">
        <f>EC6</f>
        <v>0</v>
      </c>
      <c r="HK8" s="296">
        <f>ED6</f>
        <v>0</v>
      </c>
      <c r="HL8" s="296">
        <f>EE6</f>
        <v>6104</v>
      </c>
      <c r="HM8" s="298">
        <v>0</v>
      </c>
      <c r="HN8" s="294">
        <v>1</v>
      </c>
      <c r="HO8" s="295"/>
      <c r="HP8" s="295" t="s">
        <v>54</v>
      </c>
      <c r="HQ8" s="296">
        <f>SUM(HQ6:HQ7)</f>
        <v>897950</v>
      </c>
      <c r="HR8" s="296">
        <f>SUM(HR6:HR7)</f>
        <v>56531</v>
      </c>
      <c r="HS8" s="296">
        <f>SUM(HS6:HS7)</f>
        <v>20914</v>
      </c>
      <c r="HT8" s="296">
        <f>SUM(HT6:HT7)</f>
        <v>975395</v>
      </c>
      <c r="HU8" s="296">
        <f>SUM(HU6:HU7)</f>
        <v>825371</v>
      </c>
      <c r="HV8" s="297">
        <f>HU8/HT8*100</f>
        <v>84.61915429133839</v>
      </c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</row>
    <row r="9" spans="1:230" ht="12.75">
      <c r="A9" s="87" t="s">
        <v>109</v>
      </c>
      <c r="B9" s="81" t="s">
        <v>123</v>
      </c>
      <c r="C9" s="94">
        <v>47914</v>
      </c>
      <c r="D9" s="3">
        <f t="shared" si="20"/>
        <v>745</v>
      </c>
      <c r="E9" s="3">
        <f>'[1]shbö'!E9</f>
        <v>0</v>
      </c>
      <c r="F9" s="3">
        <f>'[1]int.bev.'!D9</f>
        <v>48659</v>
      </c>
      <c r="G9" s="81">
        <v>40821</v>
      </c>
      <c r="H9" s="131">
        <f t="shared" si="21"/>
        <v>83.89198298362071</v>
      </c>
      <c r="I9" s="80" t="s">
        <v>109</v>
      </c>
      <c r="J9" s="81" t="s">
        <v>123</v>
      </c>
      <c r="K9" s="94">
        <v>0</v>
      </c>
      <c r="L9" s="3">
        <f t="shared" si="22"/>
        <v>0</v>
      </c>
      <c r="M9" s="3">
        <f>'[1]shbö'!H9</f>
        <v>0</v>
      </c>
      <c r="N9" s="3">
        <f>'[1]int.bev.'!K9</f>
        <v>0</v>
      </c>
      <c r="O9" s="81">
        <v>0</v>
      </c>
      <c r="P9" s="132">
        <v>0</v>
      </c>
      <c r="Q9" s="80" t="s">
        <v>109</v>
      </c>
      <c r="R9" s="81" t="s">
        <v>123</v>
      </c>
      <c r="S9" s="94">
        <v>0</v>
      </c>
      <c r="T9" s="3">
        <f t="shared" si="23"/>
        <v>0</v>
      </c>
      <c r="U9" s="3">
        <f>'[1]shbö'!K9</f>
        <v>0</v>
      </c>
      <c r="V9" s="3">
        <f>'[1]int.bev.'!R9</f>
        <v>0</v>
      </c>
      <c r="W9" s="81">
        <v>1</v>
      </c>
      <c r="X9" s="132">
        <v>0</v>
      </c>
      <c r="Y9" s="80" t="s">
        <v>109</v>
      </c>
      <c r="Z9" s="81" t="s">
        <v>123</v>
      </c>
      <c r="AA9" s="94">
        <v>0</v>
      </c>
      <c r="AB9" s="3">
        <f t="shared" si="24"/>
        <v>0</v>
      </c>
      <c r="AC9" s="3">
        <f>'[1]shbö'!N9</f>
        <v>0</v>
      </c>
      <c r="AD9" s="3">
        <f>'[1]int.bev.'!Y9</f>
        <v>0</v>
      </c>
      <c r="AE9" s="81">
        <v>4</v>
      </c>
      <c r="AF9" s="132">
        <v>0</v>
      </c>
      <c r="AG9" s="80" t="s">
        <v>109</v>
      </c>
      <c r="AH9" s="81" t="s">
        <v>123</v>
      </c>
      <c r="AI9" s="94">
        <v>110140</v>
      </c>
      <c r="AJ9" s="3">
        <f t="shared" si="25"/>
        <v>9199</v>
      </c>
      <c r="AK9" s="81">
        <v>0</v>
      </c>
      <c r="AL9" s="3">
        <f>'[1]int.bev.'!AF9</f>
        <v>119339</v>
      </c>
      <c r="AM9" s="81">
        <v>75396</v>
      </c>
      <c r="AN9" s="131">
        <f t="shared" si="26"/>
        <v>63.17800551370466</v>
      </c>
      <c r="AO9" s="80" t="s">
        <v>109</v>
      </c>
      <c r="AP9" s="81" t="s">
        <v>123</v>
      </c>
      <c r="AQ9" s="94">
        <v>200</v>
      </c>
      <c r="AR9" s="3">
        <f t="shared" si="27"/>
        <v>15</v>
      </c>
      <c r="AS9" s="81">
        <v>0</v>
      </c>
      <c r="AT9" s="3">
        <f>'[1]int.bev.'!AM9</f>
        <v>215</v>
      </c>
      <c r="AU9" s="81">
        <v>215</v>
      </c>
      <c r="AV9" s="131">
        <f t="shared" si="28"/>
        <v>100</v>
      </c>
      <c r="AW9" s="80" t="s">
        <v>109</v>
      </c>
      <c r="AX9" s="81" t="s">
        <v>123</v>
      </c>
      <c r="AY9" s="95">
        <f t="shared" si="29"/>
        <v>109940</v>
      </c>
      <c r="AZ9" s="95">
        <f t="shared" si="0"/>
        <v>9184</v>
      </c>
      <c r="BA9" s="95">
        <f t="shared" si="0"/>
        <v>0</v>
      </c>
      <c r="BB9" s="95">
        <f t="shared" si="0"/>
        <v>119124</v>
      </c>
      <c r="BC9" s="95">
        <f t="shared" si="0"/>
        <v>75181</v>
      </c>
      <c r="BD9" s="131">
        <f t="shared" si="30"/>
        <v>63.11154763103992</v>
      </c>
      <c r="BE9" s="80" t="s">
        <v>109</v>
      </c>
      <c r="BF9" s="81" t="s">
        <v>123</v>
      </c>
      <c r="BG9" s="86">
        <v>8388</v>
      </c>
      <c r="BH9" s="3">
        <f t="shared" si="31"/>
        <v>0</v>
      </c>
      <c r="BI9" s="3">
        <f>'[1]shbö'!Q9</f>
        <v>3742</v>
      </c>
      <c r="BJ9" s="3">
        <f>'[1]int.bev.'!BA9</f>
        <v>12130</v>
      </c>
      <c r="BK9" s="81">
        <v>28044</v>
      </c>
      <c r="BL9" s="131">
        <f>BK9/BJ9*100</f>
        <v>231.19538334707337</v>
      </c>
      <c r="BM9" s="80" t="s">
        <v>109</v>
      </c>
      <c r="BN9" s="81" t="s">
        <v>123</v>
      </c>
      <c r="BO9" s="86">
        <v>0</v>
      </c>
      <c r="BP9" s="3">
        <f t="shared" si="32"/>
        <v>0</v>
      </c>
      <c r="BQ9" s="3">
        <f>'[1]shbö'!V9</f>
        <v>15</v>
      </c>
      <c r="BR9" s="3">
        <f>'[1]int.bev.'!BH9</f>
        <v>15</v>
      </c>
      <c r="BS9" s="81">
        <v>15</v>
      </c>
      <c r="BT9" s="131">
        <f>BS9/BR9*100</f>
        <v>100</v>
      </c>
      <c r="BU9" s="80" t="s">
        <v>109</v>
      </c>
      <c r="BV9" s="81" t="s">
        <v>123</v>
      </c>
      <c r="BW9" s="86">
        <v>0</v>
      </c>
      <c r="BX9" s="3">
        <f t="shared" si="33"/>
        <v>0</v>
      </c>
      <c r="BY9" s="3">
        <f>'[1]shbö'!Y9</f>
        <v>0</v>
      </c>
      <c r="BZ9" s="3">
        <f>'[1]int.bev.'!BO9</f>
        <v>0</v>
      </c>
      <c r="CA9" s="81">
        <v>0</v>
      </c>
      <c r="CB9" s="132">
        <v>0</v>
      </c>
      <c r="CC9" s="80" t="s">
        <v>109</v>
      </c>
      <c r="CD9" s="81" t="s">
        <v>123</v>
      </c>
      <c r="CE9" s="87">
        <f t="shared" si="1"/>
        <v>0</v>
      </c>
      <c r="CF9" s="3">
        <f t="shared" si="34"/>
        <v>0</v>
      </c>
      <c r="CG9" s="3">
        <f t="shared" si="35"/>
        <v>15</v>
      </c>
      <c r="CH9" s="3">
        <f t="shared" si="36"/>
        <v>15</v>
      </c>
      <c r="CI9" s="87">
        <f t="shared" si="37"/>
        <v>15</v>
      </c>
      <c r="CJ9" s="131">
        <f>CI9/CH9*100</f>
        <v>100</v>
      </c>
      <c r="CK9" s="80" t="s">
        <v>109</v>
      </c>
      <c r="CL9" s="81" t="s">
        <v>123</v>
      </c>
      <c r="CM9" s="86">
        <v>0</v>
      </c>
      <c r="CN9" s="3">
        <f t="shared" si="38"/>
        <v>0</v>
      </c>
      <c r="CO9" s="3">
        <f>'[1]shbö'!AE9</f>
        <v>0</v>
      </c>
      <c r="CP9" s="3">
        <f>'[1]int.bev.'!CC9</f>
        <v>0</v>
      </c>
      <c r="CQ9" s="81">
        <v>0</v>
      </c>
      <c r="CR9" s="132">
        <v>0</v>
      </c>
      <c r="CS9" s="80" t="s">
        <v>109</v>
      </c>
      <c r="CT9" s="81" t="s">
        <v>123</v>
      </c>
      <c r="CU9" s="96">
        <f t="shared" si="2"/>
        <v>8388</v>
      </c>
      <c r="CV9" s="96">
        <f t="shared" si="3"/>
        <v>0</v>
      </c>
      <c r="CW9" s="96">
        <f t="shared" si="3"/>
        <v>3727</v>
      </c>
      <c r="CX9" s="96">
        <f t="shared" si="3"/>
        <v>12115</v>
      </c>
      <c r="CY9" s="96">
        <f t="shared" si="3"/>
        <v>28029</v>
      </c>
      <c r="CZ9" s="131">
        <f>CY9/CX9*100</f>
        <v>231.35782088320263</v>
      </c>
      <c r="DA9" s="80" t="s">
        <v>109</v>
      </c>
      <c r="DB9" s="81" t="s">
        <v>123</v>
      </c>
      <c r="DC9" s="86">
        <v>8388</v>
      </c>
      <c r="DD9" s="3">
        <f t="shared" si="39"/>
        <v>0</v>
      </c>
      <c r="DE9" s="3">
        <f>'[1]shbö'!AM9</f>
        <v>0</v>
      </c>
      <c r="DF9" s="3">
        <f>'[1]int.bev.'!CQ9</f>
        <v>8388</v>
      </c>
      <c r="DG9" s="81">
        <v>6294</v>
      </c>
      <c r="DH9" s="131">
        <f>DG9/DF9*100</f>
        <v>75.03576537911302</v>
      </c>
      <c r="DI9" s="80" t="s">
        <v>109</v>
      </c>
      <c r="DJ9" s="81" t="s">
        <v>123</v>
      </c>
      <c r="DK9" s="87">
        <f t="shared" si="4"/>
        <v>0</v>
      </c>
      <c r="DL9" s="3">
        <f t="shared" si="40"/>
        <v>0</v>
      </c>
      <c r="DM9" s="3">
        <f>'[1]shbö'!AP9</f>
        <v>3727</v>
      </c>
      <c r="DN9" s="3">
        <f>'[1]int.bev.'!CX9</f>
        <v>3727</v>
      </c>
      <c r="DO9" s="87">
        <f t="shared" si="49"/>
        <v>6423</v>
      </c>
      <c r="DP9" s="131">
        <f>DO9/DN9*100</f>
        <v>172.33700026831232</v>
      </c>
      <c r="DQ9" s="80" t="s">
        <v>109</v>
      </c>
      <c r="DR9" s="81" t="s">
        <v>123</v>
      </c>
      <c r="DS9" s="86">
        <v>0</v>
      </c>
      <c r="DT9" s="3">
        <f t="shared" si="41"/>
        <v>0</v>
      </c>
      <c r="DU9" s="3">
        <f>'[1]shbö'!AS9</f>
        <v>0</v>
      </c>
      <c r="DV9" s="3">
        <f>'[1]int.bev.'!DE9</f>
        <v>0</v>
      </c>
      <c r="DW9" s="81">
        <v>0</v>
      </c>
      <c r="DX9" s="132">
        <v>0</v>
      </c>
      <c r="DY9" s="81" t="s">
        <v>230</v>
      </c>
      <c r="DZ9" s="81">
        <v>15312</v>
      </c>
      <c r="EA9" s="86">
        <v>24019</v>
      </c>
      <c r="EB9" s="3">
        <f t="shared" si="42"/>
        <v>0</v>
      </c>
      <c r="EC9" s="3">
        <f>'[1]shbö'!AV9</f>
        <v>-3800</v>
      </c>
      <c r="ED9" s="3">
        <f>'[1]int.bev.'!DL9</f>
        <v>20219</v>
      </c>
      <c r="EE9" s="81">
        <v>20219</v>
      </c>
      <c r="EF9" s="131">
        <f t="shared" si="43"/>
        <v>100</v>
      </c>
      <c r="EG9" s="80" t="s">
        <v>109</v>
      </c>
      <c r="EH9" s="81" t="s">
        <v>123</v>
      </c>
      <c r="EI9" s="86">
        <v>6080</v>
      </c>
      <c r="EJ9" s="3">
        <f t="shared" si="44"/>
        <v>0</v>
      </c>
      <c r="EK9" s="3">
        <f>'[1]shbö'!AY9</f>
        <v>1299</v>
      </c>
      <c r="EL9" s="3">
        <f>'[1]int.bev.'!DS9</f>
        <v>7379</v>
      </c>
      <c r="EM9" s="81">
        <v>7379</v>
      </c>
      <c r="EN9" s="131">
        <f t="shared" si="50"/>
        <v>100</v>
      </c>
      <c r="EO9" s="80" t="s">
        <v>109</v>
      </c>
      <c r="EP9" s="81" t="s">
        <v>123</v>
      </c>
      <c r="EQ9" s="95">
        <f t="shared" si="5"/>
        <v>17939</v>
      </c>
      <c r="ER9" s="95">
        <f t="shared" si="6"/>
        <v>0</v>
      </c>
      <c r="ES9" s="95">
        <f t="shared" si="6"/>
        <v>-5099</v>
      </c>
      <c r="ET9" s="95">
        <f t="shared" si="6"/>
        <v>12840</v>
      </c>
      <c r="EU9" s="95">
        <f t="shared" si="6"/>
        <v>12840</v>
      </c>
      <c r="EV9" s="131">
        <f t="shared" si="45"/>
        <v>100</v>
      </c>
      <c r="EW9" s="80" t="s">
        <v>109</v>
      </c>
      <c r="EX9" s="81" t="s">
        <v>123</v>
      </c>
      <c r="EY9" s="96">
        <f t="shared" si="7"/>
        <v>190461</v>
      </c>
      <c r="EZ9" s="96">
        <f t="shared" si="8"/>
        <v>9944</v>
      </c>
      <c r="FA9" s="96">
        <f t="shared" si="9"/>
        <v>-58</v>
      </c>
      <c r="FB9" s="96">
        <f t="shared" si="10"/>
        <v>200347</v>
      </c>
      <c r="FC9" s="96">
        <f t="shared" si="11"/>
        <v>164484</v>
      </c>
      <c r="FD9" s="131">
        <f t="shared" si="46"/>
        <v>82.09955726813978</v>
      </c>
      <c r="FE9" s="80" t="s">
        <v>109</v>
      </c>
      <c r="FF9" s="81" t="s">
        <v>123</v>
      </c>
      <c r="FG9" s="96">
        <f t="shared" si="12"/>
        <v>184181</v>
      </c>
      <c r="FH9" s="96">
        <f t="shared" si="13"/>
        <v>9929</v>
      </c>
      <c r="FI9" s="96">
        <f t="shared" si="13"/>
        <v>-1372</v>
      </c>
      <c r="FJ9" s="96">
        <f t="shared" si="13"/>
        <v>192738</v>
      </c>
      <c r="FK9" s="96">
        <f t="shared" si="13"/>
        <v>156870</v>
      </c>
      <c r="FL9" s="131">
        <f t="shared" si="47"/>
        <v>81.39028110699499</v>
      </c>
      <c r="FM9" s="80" t="s">
        <v>109</v>
      </c>
      <c r="FN9" s="81" t="s">
        <v>123</v>
      </c>
      <c r="FO9" s="96">
        <f t="shared" si="14"/>
        <v>6280</v>
      </c>
      <c r="FP9" s="96">
        <f t="shared" si="15"/>
        <v>15</v>
      </c>
      <c r="FQ9" s="96">
        <f t="shared" si="16"/>
        <v>1314</v>
      </c>
      <c r="FR9" s="96">
        <f t="shared" si="17"/>
        <v>7609</v>
      </c>
      <c r="FS9" s="96">
        <f t="shared" si="18"/>
        <v>7614</v>
      </c>
      <c r="FT9" s="131">
        <f t="shared" si="48"/>
        <v>100.065711657248</v>
      </c>
      <c r="FU9" s="32"/>
      <c r="FV9" s="31"/>
      <c r="FW9" s="31"/>
      <c r="FX9" s="31"/>
      <c r="FY9" s="31"/>
      <c r="FZ9" s="31"/>
      <c r="GA9" s="31"/>
      <c r="GB9" s="31"/>
      <c r="GC9" s="31"/>
      <c r="GD9" s="32"/>
      <c r="GE9" s="31"/>
      <c r="GF9" s="31"/>
      <c r="GG9" s="31"/>
      <c r="GH9" s="31"/>
      <c r="GI9" s="31"/>
      <c r="GJ9" s="31"/>
      <c r="GK9" s="31"/>
      <c r="GL9" s="31"/>
      <c r="GM9" s="32"/>
      <c r="GN9" s="31"/>
      <c r="GO9" s="31"/>
      <c r="GP9" s="31"/>
      <c r="GQ9" s="31"/>
      <c r="GR9" s="31"/>
      <c r="GS9" s="31"/>
      <c r="GT9" s="31"/>
      <c r="GU9" s="31"/>
      <c r="GV9" s="32"/>
      <c r="GW9" s="31"/>
      <c r="GX9" s="31"/>
      <c r="GY9" s="31"/>
      <c r="GZ9" s="31"/>
      <c r="HA9" s="31"/>
      <c r="HB9" s="31"/>
      <c r="HC9" s="31"/>
      <c r="HD9" s="31"/>
      <c r="HE9" s="32"/>
      <c r="HF9" s="31"/>
      <c r="HG9" s="31"/>
      <c r="HH9" s="31"/>
      <c r="HI9" s="31"/>
      <c r="HJ9" s="31"/>
      <c r="HK9" s="31"/>
      <c r="HL9" s="31"/>
      <c r="HM9" s="31"/>
      <c r="HN9" s="32"/>
      <c r="HO9" s="31"/>
      <c r="HP9" s="31"/>
      <c r="HQ9" s="31"/>
      <c r="HR9" s="31"/>
      <c r="HS9" s="31"/>
      <c r="HT9" s="31"/>
      <c r="HU9" s="31"/>
      <c r="HV9" s="31"/>
    </row>
    <row r="10" spans="1:230" ht="12.75">
      <c r="A10" s="87" t="s">
        <v>110</v>
      </c>
      <c r="B10" s="81" t="s">
        <v>124</v>
      </c>
      <c r="C10" s="94">
        <v>27087</v>
      </c>
      <c r="D10" s="3">
        <f t="shared" si="20"/>
        <v>542</v>
      </c>
      <c r="E10" s="3">
        <f>'[1]shbö'!E10</f>
        <v>8</v>
      </c>
      <c r="F10" s="3">
        <f>'[1]int.bev.'!D10</f>
        <v>27637</v>
      </c>
      <c r="G10" s="81">
        <v>21882</v>
      </c>
      <c r="H10" s="131">
        <f t="shared" si="21"/>
        <v>79.17646633136737</v>
      </c>
      <c r="I10" s="80" t="s">
        <v>110</v>
      </c>
      <c r="J10" s="81" t="s">
        <v>124</v>
      </c>
      <c r="K10" s="94">
        <v>0</v>
      </c>
      <c r="L10" s="3">
        <f t="shared" si="22"/>
        <v>0</v>
      </c>
      <c r="M10" s="3">
        <f>'[1]shbö'!H10</f>
        <v>0</v>
      </c>
      <c r="N10" s="3">
        <f>'[1]int.bev.'!K10</f>
        <v>0</v>
      </c>
      <c r="O10" s="81">
        <v>0</v>
      </c>
      <c r="P10" s="132">
        <v>0</v>
      </c>
      <c r="Q10" s="80" t="s">
        <v>110</v>
      </c>
      <c r="R10" s="81" t="s">
        <v>124</v>
      </c>
      <c r="S10" s="94">
        <v>0</v>
      </c>
      <c r="T10" s="3">
        <f t="shared" si="23"/>
        <v>0</v>
      </c>
      <c r="U10" s="3">
        <f>'[1]shbö'!K10</f>
        <v>0</v>
      </c>
      <c r="V10" s="3">
        <f>'[1]int.bev.'!R10</f>
        <v>0</v>
      </c>
      <c r="W10" s="81">
        <v>0</v>
      </c>
      <c r="X10" s="132">
        <v>0</v>
      </c>
      <c r="Y10" s="80" t="s">
        <v>110</v>
      </c>
      <c r="Z10" s="81" t="s">
        <v>124</v>
      </c>
      <c r="AA10" s="94">
        <v>0</v>
      </c>
      <c r="AB10" s="3">
        <f t="shared" si="24"/>
        <v>0</v>
      </c>
      <c r="AC10" s="3">
        <f>'[1]shbö'!N10</f>
        <v>0</v>
      </c>
      <c r="AD10" s="3">
        <f>'[1]int.bev.'!Y10</f>
        <v>0</v>
      </c>
      <c r="AE10" s="81">
        <v>0</v>
      </c>
      <c r="AF10" s="132">
        <v>0</v>
      </c>
      <c r="AG10" s="80" t="s">
        <v>110</v>
      </c>
      <c r="AH10" s="81" t="s">
        <v>124</v>
      </c>
      <c r="AI10" s="94">
        <v>69224</v>
      </c>
      <c r="AJ10" s="3">
        <f t="shared" si="25"/>
        <v>1459</v>
      </c>
      <c r="AK10" s="81">
        <v>0</v>
      </c>
      <c r="AL10" s="3">
        <f>'[1]int.bev.'!AF10</f>
        <v>70683</v>
      </c>
      <c r="AM10" s="81">
        <v>52671</v>
      </c>
      <c r="AN10" s="131">
        <f t="shared" si="26"/>
        <v>74.51721064470948</v>
      </c>
      <c r="AO10" s="80" t="s">
        <v>110</v>
      </c>
      <c r="AP10" s="81" t="s">
        <v>124</v>
      </c>
      <c r="AQ10" s="94">
        <v>0</v>
      </c>
      <c r="AR10" s="3">
        <f t="shared" si="27"/>
        <v>0</v>
      </c>
      <c r="AS10" s="81">
        <v>0</v>
      </c>
      <c r="AT10" s="3">
        <f>'[1]int.bev.'!AM10</f>
        <v>0</v>
      </c>
      <c r="AU10" s="81">
        <v>0</v>
      </c>
      <c r="AV10" s="132">
        <v>0</v>
      </c>
      <c r="AW10" s="80" t="s">
        <v>110</v>
      </c>
      <c r="AX10" s="81" t="s">
        <v>124</v>
      </c>
      <c r="AY10" s="95">
        <f t="shared" si="29"/>
        <v>69224</v>
      </c>
      <c r="AZ10" s="95">
        <f t="shared" si="0"/>
        <v>1459</v>
      </c>
      <c r="BA10" s="95">
        <f t="shared" si="0"/>
        <v>0</v>
      </c>
      <c r="BB10" s="95">
        <f t="shared" si="0"/>
        <v>70683</v>
      </c>
      <c r="BC10" s="95">
        <f t="shared" si="0"/>
        <v>52671</v>
      </c>
      <c r="BD10" s="131">
        <f t="shared" si="30"/>
        <v>74.51721064470948</v>
      </c>
      <c r="BE10" s="80" t="s">
        <v>110</v>
      </c>
      <c r="BF10" s="81" t="s">
        <v>124</v>
      </c>
      <c r="BG10" s="86">
        <v>0</v>
      </c>
      <c r="BH10" s="3">
        <f t="shared" si="31"/>
        <v>0</v>
      </c>
      <c r="BI10" s="3">
        <f>'[1]shbö'!Q10</f>
        <v>2084</v>
      </c>
      <c r="BJ10" s="3">
        <f>'[1]int.bev.'!BA10</f>
        <v>2084</v>
      </c>
      <c r="BK10" s="81">
        <v>4384</v>
      </c>
      <c r="BL10" s="131">
        <f>BK10/BJ10*100</f>
        <v>210.3646833013436</v>
      </c>
      <c r="BM10" s="80" t="s">
        <v>110</v>
      </c>
      <c r="BN10" s="81" t="s">
        <v>124</v>
      </c>
      <c r="BO10" s="86">
        <v>0</v>
      </c>
      <c r="BP10" s="3">
        <f t="shared" si="32"/>
        <v>0</v>
      </c>
      <c r="BQ10" s="3">
        <f>'[1]shbö'!V10</f>
        <v>0</v>
      </c>
      <c r="BR10" s="3">
        <f>'[1]int.bev.'!BH10</f>
        <v>0</v>
      </c>
      <c r="BS10" s="81">
        <v>0</v>
      </c>
      <c r="BT10" s="132">
        <v>0</v>
      </c>
      <c r="BU10" s="80" t="s">
        <v>110</v>
      </c>
      <c r="BV10" s="81" t="s">
        <v>124</v>
      </c>
      <c r="BW10" s="86">
        <v>0</v>
      </c>
      <c r="BX10" s="3">
        <f t="shared" si="33"/>
        <v>0</v>
      </c>
      <c r="BY10" s="3">
        <f>'[1]shbö'!Y10</f>
        <v>0</v>
      </c>
      <c r="BZ10" s="3">
        <f>'[1]int.bev.'!BO10</f>
        <v>0</v>
      </c>
      <c r="CA10" s="81">
        <v>0</v>
      </c>
      <c r="CB10" s="132">
        <v>0</v>
      </c>
      <c r="CC10" s="80" t="s">
        <v>110</v>
      </c>
      <c r="CD10" s="81" t="s">
        <v>124</v>
      </c>
      <c r="CE10" s="87">
        <f t="shared" si="1"/>
        <v>0</v>
      </c>
      <c r="CF10" s="3">
        <f t="shared" si="34"/>
        <v>0</v>
      </c>
      <c r="CG10" s="3">
        <f t="shared" si="35"/>
        <v>0</v>
      </c>
      <c r="CH10" s="3">
        <f t="shared" si="36"/>
        <v>0</v>
      </c>
      <c r="CI10" s="87">
        <f t="shared" si="37"/>
        <v>0</v>
      </c>
      <c r="CJ10" s="387">
        <v>0</v>
      </c>
      <c r="CK10" s="80" t="s">
        <v>110</v>
      </c>
      <c r="CL10" s="81" t="s">
        <v>124</v>
      </c>
      <c r="CM10" s="86">
        <v>0</v>
      </c>
      <c r="CN10" s="3">
        <f t="shared" si="38"/>
        <v>0</v>
      </c>
      <c r="CO10" s="3">
        <f>'[1]shbö'!AE10</f>
        <v>0</v>
      </c>
      <c r="CP10" s="3">
        <f>'[1]int.bev.'!CC10</f>
        <v>0</v>
      </c>
      <c r="CQ10" s="81">
        <v>0</v>
      </c>
      <c r="CR10" s="132">
        <v>0</v>
      </c>
      <c r="CS10" s="80" t="s">
        <v>110</v>
      </c>
      <c r="CT10" s="81" t="s">
        <v>124</v>
      </c>
      <c r="CU10" s="96">
        <f t="shared" si="2"/>
        <v>0</v>
      </c>
      <c r="CV10" s="96">
        <f t="shared" si="3"/>
        <v>0</v>
      </c>
      <c r="CW10" s="96">
        <f t="shared" si="3"/>
        <v>2084</v>
      </c>
      <c r="CX10" s="96">
        <f t="shared" si="3"/>
        <v>2084</v>
      </c>
      <c r="CY10" s="96">
        <f t="shared" si="3"/>
        <v>4384</v>
      </c>
      <c r="CZ10" s="131">
        <f>CY10/CX10*100</f>
        <v>210.3646833013436</v>
      </c>
      <c r="DA10" s="80" t="s">
        <v>110</v>
      </c>
      <c r="DB10" s="81" t="s">
        <v>124</v>
      </c>
      <c r="DC10" s="86">
        <v>0</v>
      </c>
      <c r="DD10" s="3">
        <f t="shared" si="39"/>
        <v>0</v>
      </c>
      <c r="DE10" s="3">
        <f>'[1]shbö'!AM10</f>
        <v>0</v>
      </c>
      <c r="DF10" s="3">
        <f>'[1]int.bev.'!CQ10</f>
        <v>0</v>
      </c>
      <c r="DG10" s="81">
        <v>0</v>
      </c>
      <c r="DH10" s="132">
        <v>0</v>
      </c>
      <c r="DI10" s="80" t="s">
        <v>110</v>
      </c>
      <c r="DJ10" s="81" t="s">
        <v>124</v>
      </c>
      <c r="DK10" s="87">
        <f t="shared" si="4"/>
        <v>0</v>
      </c>
      <c r="DL10" s="3">
        <f t="shared" si="40"/>
        <v>0</v>
      </c>
      <c r="DM10" s="3">
        <f>'[1]shbö'!AP10</f>
        <v>2084</v>
      </c>
      <c r="DN10" s="3">
        <f>'[1]int.bev.'!CX10</f>
        <v>2084</v>
      </c>
      <c r="DO10" s="87">
        <f t="shared" si="49"/>
        <v>3820</v>
      </c>
      <c r="DP10" s="131">
        <f>DO10/DN10*100</f>
        <v>183.30134357005758</v>
      </c>
      <c r="DQ10" s="80" t="s">
        <v>110</v>
      </c>
      <c r="DR10" s="81" t="s">
        <v>124</v>
      </c>
      <c r="DS10" s="86">
        <v>0</v>
      </c>
      <c r="DT10" s="3">
        <f t="shared" si="41"/>
        <v>0</v>
      </c>
      <c r="DU10" s="3">
        <f>'[1]shbö'!AS10</f>
        <v>0</v>
      </c>
      <c r="DV10" s="3">
        <f>'[1]int.bev.'!DE10</f>
        <v>0</v>
      </c>
      <c r="DW10" s="81">
        <v>0</v>
      </c>
      <c r="DX10" s="132">
        <v>0</v>
      </c>
      <c r="DY10" s="81" t="s">
        <v>231</v>
      </c>
      <c r="DZ10" s="81">
        <v>564</v>
      </c>
      <c r="EA10" s="86">
        <v>877</v>
      </c>
      <c r="EB10" s="3">
        <f t="shared" si="42"/>
        <v>0</v>
      </c>
      <c r="EC10" s="3">
        <f>'[1]shbö'!AV10</f>
        <v>516</v>
      </c>
      <c r="ED10" s="3">
        <f>'[1]int.bev.'!DL10</f>
        <v>1393</v>
      </c>
      <c r="EE10" s="81">
        <v>1393</v>
      </c>
      <c r="EF10" s="131">
        <f t="shared" si="43"/>
        <v>100</v>
      </c>
      <c r="EG10" s="80" t="s">
        <v>110</v>
      </c>
      <c r="EH10" s="81" t="s">
        <v>124</v>
      </c>
      <c r="EI10" s="86">
        <v>0</v>
      </c>
      <c r="EJ10" s="3">
        <f t="shared" si="44"/>
        <v>0</v>
      </c>
      <c r="EK10" s="3">
        <f>'[1]shbö'!AY10</f>
        <v>0</v>
      </c>
      <c r="EL10" s="3">
        <f>'[1]int.bev.'!DS10</f>
        <v>0</v>
      </c>
      <c r="EM10" s="81">
        <v>0</v>
      </c>
      <c r="EN10" s="132">
        <v>0</v>
      </c>
      <c r="EO10" s="80" t="s">
        <v>110</v>
      </c>
      <c r="EP10" s="81" t="s">
        <v>124</v>
      </c>
      <c r="EQ10" s="95">
        <f t="shared" si="5"/>
        <v>877</v>
      </c>
      <c r="ER10" s="95">
        <f t="shared" si="6"/>
        <v>0</v>
      </c>
      <c r="ES10" s="95">
        <f t="shared" si="6"/>
        <v>516</v>
      </c>
      <c r="ET10" s="95">
        <f t="shared" si="6"/>
        <v>1393</v>
      </c>
      <c r="EU10" s="95">
        <f t="shared" si="6"/>
        <v>1393</v>
      </c>
      <c r="EV10" s="131">
        <f t="shared" si="45"/>
        <v>100</v>
      </c>
      <c r="EW10" s="80" t="s">
        <v>110</v>
      </c>
      <c r="EX10" s="81" t="s">
        <v>124</v>
      </c>
      <c r="EY10" s="96">
        <f t="shared" si="7"/>
        <v>97188</v>
      </c>
      <c r="EZ10" s="96">
        <f t="shared" si="8"/>
        <v>2001</v>
      </c>
      <c r="FA10" s="96">
        <f t="shared" si="9"/>
        <v>2608</v>
      </c>
      <c r="FB10" s="96">
        <f t="shared" si="10"/>
        <v>101797</v>
      </c>
      <c r="FC10" s="96">
        <f t="shared" si="11"/>
        <v>80330</v>
      </c>
      <c r="FD10" s="131">
        <f t="shared" si="46"/>
        <v>78.9119522186312</v>
      </c>
      <c r="FE10" s="80" t="s">
        <v>110</v>
      </c>
      <c r="FF10" s="81" t="s">
        <v>124</v>
      </c>
      <c r="FG10" s="96">
        <f t="shared" si="12"/>
        <v>97188</v>
      </c>
      <c r="FH10" s="96">
        <f t="shared" si="13"/>
        <v>2001</v>
      </c>
      <c r="FI10" s="96">
        <f t="shared" si="13"/>
        <v>2608</v>
      </c>
      <c r="FJ10" s="96">
        <f t="shared" si="13"/>
        <v>101797</v>
      </c>
      <c r="FK10" s="96">
        <f t="shared" si="13"/>
        <v>80330</v>
      </c>
      <c r="FL10" s="131">
        <f t="shared" si="47"/>
        <v>78.9119522186312</v>
      </c>
      <c r="FM10" s="80" t="s">
        <v>110</v>
      </c>
      <c r="FN10" s="81" t="s">
        <v>124</v>
      </c>
      <c r="FO10" s="96">
        <f t="shared" si="14"/>
        <v>0</v>
      </c>
      <c r="FP10" s="96">
        <f t="shared" si="15"/>
        <v>0</v>
      </c>
      <c r="FQ10" s="96">
        <f t="shared" si="16"/>
        <v>0</v>
      </c>
      <c r="FR10" s="96">
        <f t="shared" si="17"/>
        <v>0</v>
      </c>
      <c r="FS10" s="96">
        <f t="shared" si="18"/>
        <v>0</v>
      </c>
      <c r="FT10" s="132">
        <v>0</v>
      </c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</row>
    <row r="11" spans="1:230" ht="12.75">
      <c r="A11" s="87" t="s">
        <v>111</v>
      </c>
      <c r="B11" s="81" t="s">
        <v>43</v>
      </c>
      <c r="C11" s="94">
        <v>71690</v>
      </c>
      <c r="D11" s="3">
        <f t="shared" si="20"/>
        <v>0</v>
      </c>
      <c r="E11" s="3">
        <f>'[1]shbö'!E11</f>
        <v>0</v>
      </c>
      <c r="F11" s="3">
        <f>'[1]int.bev.'!D11</f>
        <v>71690</v>
      </c>
      <c r="G11" s="81">
        <v>43509</v>
      </c>
      <c r="H11" s="131">
        <f t="shared" si="21"/>
        <v>60.690472869298375</v>
      </c>
      <c r="I11" s="80" t="s">
        <v>111</v>
      </c>
      <c r="J11" s="81" t="s">
        <v>43</v>
      </c>
      <c r="K11" s="94">
        <v>0</v>
      </c>
      <c r="L11" s="3">
        <f t="shared" si="22"/>
        <v>0</v>
      </c>
      <c r="M11" s="3">
        <f>'[1]shbö'!H11</f>
        <v>0</v>
      </c>
      <c r="N11" s="3">
        <f>'[1]int.bev.'!K11</f>
        <v>0</v>
      </c>
      <c r="O11" s="81">
        <v>0</v>
      </c>
      <c r="P11" s="132">
        <v>0</v>
      </c>
      <c r="Q11" s="80" t="s">
        <v>111</v>
      </c>
      <c r="R11" s="81" t="s">
        <v>43</v>
      </c>
      <c r="S11" s="94">
        <v>0</v>
      </c>
      <c r="T11" s="3">
        <f t="shared" si="23"/>
        <v>0</v>
      </c>
      <c r="U11" s="3">
        <f>'[1]shbö'!K11</f>
        <v>0</v>
      </c>
      <c r="V11" s="3">
        <f>'[1]int.bev.'!R11</f>
        <v>0</v>
      </c>
      <c r="W11" s="81">
        <v>0</v>
      </c>
      <c r="X11" s="132">
        <v>0</v>
      </c>
      <c r="Y11" s="80" t="s">
        <v>111</v>
      </c>
      <c r="Z11" s="81" t="s">
        <v>43</v>
      </c>
      <c r="AA11" s="94">
        <v>0</v>
      </c>
      <c r="AB11" s="3">
        <f t="shared" si="24"/>
        <v>0</v>
      </c>
      <c r="AC11" s="3">
        <f>'[1]shbö'!N11</f>
        <v>0</v>
      </c>
      <c r="AD11" s="3">
        <f>'[1]int.bev.'!Y11</f>
        <v>0</v>
      </c>
      <c r="AE11" s="81">
        <v>0</v>
      </c>
      <c r="AF11" s="132">
        <v>0</v>
      </c>
      <c r="AG11" s="80" t="s">
        <v>111</v>
      </c>
      <c r="AH11" s="81" t="s">
        <v>43</v>
      </c>
      <c r="AI11" s="94">
        <v>6060</v>
      </c>
      <c r="AJ11" s="3">
        <f t="shared" si="25"/>
        <v>939</v>
      </c>
      <c r="AK11" s="81">
        <v>0</v>
      </c>
      <c r="AL11" s="3">
        <f>'[1]int.bev.'!AF11</f>
        <v>6999</v>
      </c>
      <c r="AM11" s="81">
        <v>5450</v>
      </c>
      <c r="AN11" s="131">
        <f t="shared" si="26"/>
        <v>77.86826689527075</v>
      </c>
      <c r="AO11" s="80" t="s">
        <v>111</v>
      </c>
      <c r="AP11" s="81" t="s">
        <v>43</v>
      </c>
      <c r="AQ11" s="94">
        <v>0</v>
      </c>
      <c r="AR11" s="3">
        <f t="shared" si="27"/>
        <v>0</v>
      </c>
      <c r="AS11" s="81">
        <v>0</v>
      </c>
      <c r="AT11" s="3">
        <f>'[1]int.bev.'!AM11</f>
        <v>0</v>
      </c>
      <c r="AU11" s="81">
        <v>0</v>
      </c>
      <c r="AV11" s="132">
        <v>0</v>
      </c>
      <c r="AW11" s="80" t="s">
        <v>111</v>
      </c>
      <c r="AX11" s="81" t="s">
        <v>43</v>
      </c>
      <c r="AY11" s="95">
        <f t="shared" si="29"/>
        <v>6060</v>
      </c>
      <c r="AZ11" s="95">
        <f t="shared" si="0"/>
        <v>939</v>
      </c>
      <c r="BA11" s="95">
        <f t="shared" si="0"/>
        <v>0</v>
      </c>
      <c r="BB11" s="95">
        <f t="shared" si="0"/>
        <v>6999</v>
      </c>
      <c r="BC11" s="95">
        <f t="shared" si="0"/>
        <v>5450</v>
      </c>
      <c r="BD11" s="131">
        <f t="shared" si="30"/>
        <v>77.86826689527075</v>
      </c>
      <c r="BE11" s="80" t="s">
        <v>111</v>
      </c>
      <c r="BF11" s="81" t="s">
        <v>43</v>
      </c>
      <c r="BG11" s="86">
        <v>0</v>
      </c>
      <c r="BH11" s="3">
        <f t="shared" si="31"/>
        <v>0</v>
      </c>
      <c r="BI11" s="3">
        <f>'[1]shbö'!Q11</f>
        <v>0</v>
      </c>
      <c r="BJ11" s="3">
        <f>'[1]int.bev.'!BA11</f>
        <v>0</v>
      </c>
      <c r="BK11" s="81">
        <v>0</v>
      </c>
      <c r="BL11" s="387">
        <v>0</v>
      </c>
      <c r="BM11" s="80" t="s">
        <v>111</v>
      </c>
      <c r="BN11" s="81" t="s">
        <v>43</v>
      </c>
      <c r="BO11" s="86">
        <v>0</v>
      </c>
      <c r="BP11" s="3">
        <f t="shared" si="32"/>
        <v>0</v>
      </c>
      <c r="BQ11" s="3">
        <f>'[1]shbö'!V11</f>
        <v>0</v>
      </c>
      <c r="BR11" s="3">
        <f>'[1]int.bev.'!BH11</f>
        <v>0</v>
      </c>
      <c r="BS11" s="81">
        <v>0</v>
      </c>
      <c r="BT11" s="132">
        <v>0</v>
      </c>
      <c r="BU11" s="80" t="s">
        <v>111</v>
      </c>
      <c r="BV11" s="81" t="s">
        <v>43</v>
      </c>
      <c r="BW11" s="86">
        <v>0</v>
      </c>
      <c r="BX11" s="3">
        <f t="shared" si="33"/>
        <v>0</v>
      </c>
      <c r="BY11" s="3">
        <f>'[1]shbö'!Y11</f>
        <v>0</v>
      </c>
      <c r="BZ11" s="3">
        <f>'[1]int.bev.'!BO11</f>
        <v>0</v>
      </c>
      <c r="CA11" s="81">
        <v>0</v>
      </c>
      <c r="CB11" s="132">
        <v>0</v>
      </c>
      <c r="CC11" s="80" t="s">
        <v>111</v>
      </c>
      <c r="CD11" s="81" t="s">
        <v>43</v>
      </c>
      <c r="CE11" s="87">
        <f t="shared" si="1"/>
        <v>0</v>
      </c>
      <c r="CF11" s="3">
        <f t="shared" si="34"/>
        <v>0</v>
      </c>
      <c r="CG11" s="3">
        <f t="shared" si="35"/>
        <v>0</v>
      </c>
      <c r="CH11" s="3">
        <f t="shared" si="36"/>
        <v>0</v>
      </c>
      <c r="CI11" s="87">
        <f t="shared" si="37"/>
        <v>0</v>
      </c>
      <c r="CJ11" s="387">
        <v>0</v>
      </c>
      <c r="CK11" s="80" t="s">
        <v>111</v>
      </c>
      <c r="CL11" s="81" t="s">
        <v>43</v>
      </c>
      <c r="CM11" s="86">
        <v>0</v>
      </c>
      <c r="CN11" s="3">
        <f t="shared" si="38"/>
        <v>0</v>
      </c>
      <c r="CO11" s="3">
        <f>'[1]shbö'!AE11</f>
        <v>0</v>
      </c>
      <c r="CP11" s="3">
        <f>'[1]int.bev.'!CC11</f>
        <v>0</v>
      </c>
      <c r="CQ11" s="81">
        <v>0</v>
      </c>
      <c r="CR11" s="132">
        <v>0</v>
      </c>
      <c r="CS11" s="80" t="s">
        <v>111</v>
      </c>
      <c r="CT11" s="81" t="s">
        <v>43</v>
      </c>
      <c r="CU11" s="96">
        <f t="shared" si="2"/>
        <v>0</v>
      </c>
      <c r="CV11" s="96">
        <f t="shared" si="3"/>
        <v>0</v>
      </c>
      <c r="CW11" s="96">
        <f t="shared" si="3"/>
        <v>0</v>
      </c>
      <c r="CX11" s="96">
        <f t="shared" si="3"/>
        <v>0</v>
      </c>
      <c r="CY11" s="96">
        <f t="shared" si="3"/>
        <v>0</v>
      </c>
      <c r="CZ11" s="387">
        <v>0</v>
      </c>
      <c r="DA11" s="80" t="s">
        <v>111</v>
      </c>
      <c r="DB11" s="81" t="s">
        <v>43</v>
      </c>
      <c r="DC11" s="86">
        <v>0</v>
      </c>
      <c r="DD11" s="3">
        <f t="shared" si="39"/>
        <v>0</v>
      </c>
      <c r="DE11" s="3">
        <f>'[1]shbö'!AM11</f>
        <v>0</v>
      </c>
      <c r="DF11" s="3">
        <f>'[1]int.bev.'!CQ11</f>
        <v>0</v>
      </c>
      <c r="DG11" s="81">
        <v>0</v>
      </c>
      <c r="DH11" s="132">
        <v>0</v>
      </c>
      <c r="DI11" s="80" t="s">
        <v>111</v>
      </c>
      <c r="DJ11" s="81" t="s">
        <v>43</v>
      </c>
      <c r="DK11" s="87">
        <f t="shared" si="4"/>
        <v>0</v>
      </c>
      <c r="DL11" s="3">
        <f t="shared" si="40"/>
        <v>0</v>
      </c>
      <c r="DM11" s="3">
        <f>'[1]shbö'!AP11</f>
        <v>0</v>
      </c>
      <c r="DN11" s="3">
        <f>'[1]int.bev.'!CX11</f>
        <v>0</v>
      </c>
      <c r="DO11" s="87">
        <f t="shared" si="49"/>
        <v>0</v>
      </c>
      <c r="DP11" s="387">
        <v>0</v>
      </c>
      <c r="DQ11" s="80" t="s">
        <v>111</v>
      </c>
      <c r="DR11" s="81" t="s">
        <v>43</v>
      </c>
      <c r="DS11" s="86">
        <v>0</v>
      </c>
      <c r="DT11" s="3">
        <f t="shared" si="41"/>
        <v>0</v>
      </c>
      <c r="DU11" s="3">
        <f>'[1]shbö'!AS11</f>
        <v>0</v>
      </c>
      <c r="DV11" s="3">
        <f>'[1]int.bev.'!DE11</f>
        <v>0</v>
      </c>
      <c r="DW11" s="81">
        <v>0</v>
      </c>
      <c r="DX11" s="132">
        <v>0</v>
      </c>
      <c r="DY11" s="81" t="s">
        <v>232</v>
      </c>
      <c r="DZ11" s="81">
        <v>0</v>
      </c>
      <c r="EA11" s="86">
        <v>774</v>
      </c>
      <c r="EB11" s="3">
        <f t="shared" si="42"/>
        <v>0</v>
      </c>
      <c r="EC11" s="3">
        <f>'[1]shbö'!AV11</f>
        <v>261</v>
      </c>
      <c r="ED11" s="3">
        <f>'[1]int.bev.'!DL11</f>
        <v>1035</v>
      </c>
      <c r="EE11" s="81">
        <v>1035</v>
      </c>
      <c r="EF11" s="131">
        <f t="shared" si="43"/>
        <v>100</v>
      </c>
      <c r="EG11" s="80" t="s">
        <v>111</v>
      </c>
      <c r="EH11" s="81" t="s">
        <v>43</v>
      </c>
      <c r="EI11" s="86">
        <v>14</v>
      </c>
      <c r="EJ11" s="3">
        <f t="shared" si="44"/>
        <v>0</v>
      </c>
      <c r="EK11" s="3">
        <f>'[1]shbö'!AY11</f>
        <v>0</v>
      </c>
      <c r="EL11" s="3">
        <f>'[1]int.bev.'!DS11</f>
        <v>14</v>
      </c>
      <c r="EM11" s="81">
        <v>0</v>
      </c>
      <c r="EN11" s="131">
        <f t="shared" si="50"/>
        <v>0</v>
      </c>
      <c r="EO11" s="80" t="s">
        <v>111</v>
      </c>
      <c r="EP11" s="81" t="s">
        <v>43</v>
      </c>
      <c r="EQ11" s="95">
        <f t="shared" si="5"/>
        <v>760</v>
      </c>
      <c r="ER11" s="95">
        <f t="shared" si="6"/>
        <v>0</v>
      </c>
      <c r="ES11" s="95">
        <f t="shared" si="6"/>
        <v>261</v>
      </c>
      <c r="ET11" s="95">
        <f t="shared" si="6"/>
        <v>1021</v>
      </c>
      <c r="EU11" s="95">
        <f t="shared" si="6"/>
        <v>1035</v>
      </c>
      <c r="EV11" s="131">
        <f t="shared" si="45"/>
        <v>101.37120470127326</v>
      </c>
      <c r="EW11" s="80" t="s">
        <v>111</v>
      </c>
      <c r="EX11" s="81" t="s">
        <v>43</v>
      </c>
      <c r="EY11" s="96">
        <f t="shared" si="7"/>
        <v>78524</v>
      </c>
      <c r="EZ11" s="96">
        <f t="shared" si="8"/>
        <v>939</v>
      </c>
      <c r="FA11" s="96">
        <f t="shared" si="9"/>
        <v>261</v>
      </c>
      <c r="FB11" s="96">
        <f t="shared" si="10"/>
        <v>79724</v>
      </c>
      <c r="FC11" s="96">
        <f t="shared" si="11"/>
        <v>49994</v>
      </c>
      <c r="FD11" s="131">
        <f t="shared" si="46"/>
        <v>62.708845517033765</v>
      </c>
      <c r="FE11" s="80" t="s">
        <v>111</v>
      </c>
      <c r="FF11" s="81" t="s">
        <v>43</v>
      </c>
      <c r="FG11" s="96">
        <f t="shared" si="12"/>
        <v>78510</v>
      </c>
      <c r="FH11" s="96">
        <f t="shared" si="13"/>
        <v>939</v>
      </c>
      <c r="FI11" s="96">
        <f t="shared" si="13"/>
        <v>261</v>
      </c>
      <c r="FJ11" s="96">
        <f t="shared" si="13"/>
        <v>79710</v>
      </c>
      <c r="FK11" s="96">
        <f t="shared" si="13"/>
        <v>49994</v>
      </c>
      <c r="FL11" s="131">
        <f t="shared" si="47"/>
        <v>62.71985949065362</v>
      </c>
      <c r="FM11" s="80" t="s">
        <v>111</v>
      </c>
      <c r="FN11" s="81" t="s">
        <v>43</v>
      </c>
      <c r="FO11" s="96">
        <f t="shared" si="14"/>
        <v>14</v>
      </c>
      <c r="FP11" s="96">
        <f t="shared" si="15"/>
        <v>0</v>
      </c>
      <c r="FQ11" s="96">
        <f t="shared" si="16"/>
        <v>0</v>
      </c>
      <c r="FR11" s="96">
        <f t="shared" si="17"/>
        <v>14</v>
      </c>
      <c r="FS11" s="96">
        <f t="shared" si="18"/>
        <v>0</v>
      </c>
      <c r="FT11" s="131">
        <f t="shared" si="48"/>
        <v>0</v>
      </c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</row>
    <row r="12" spans="1:230" ht="12.75">
      <c r="A12" s="3" t="s">
        <v>113</v>
      </c>
      <c r="B12" s="2" t="s">
        <v>157</v>
      </c>
      <c r="C12" s="10">
        <v>83162</v>
      </c>
      <c r="D12" s="3">
        <f t="shared" si="20"/>
        <v>1490</v>
      </c>
      <c r="E12" s="3">
        <f>'[1]shbö'!E12</f>
        <v>1441</v>
      </c>
      <c r="F12" s="3">
        <f>'[1]int.bev.'!D12</f>
        <v>86093</v>
      </c>
      <c r="G12" s="5">
        <v>61715</v>
      </c>
      <c r="H12" s="128">
        <f t="shared" si="21"/>
        <v>71.68410904487008</v>
      </c>
      <c r="I12" s="2" t="s">
        <v>113</v>
      </c>
      <c r="J12" s="2" t="s">
        <v>157</v>
      </c>
      <c r="K12" s="10">
        <v>0</v>
      </c>
      <c r="L12" s="3">
        <f t="shared" si="22"/>
        <v>0</v>
      </c>
      <c r="M12" s="3">
        <f>'[1]shbö'!H12</f>
        <v>0</v>
      </c>
      <c r="N12" s="3">
        <f>'[1]int.bev.'!K12</f>
        <v>0</v>
      </c>
      <c r="O12" s="5">
        <v>0</v>
      </c>
      <c r="P12" s="129">
        <v>0</v>
      </c>
      <c r="Q12" s="2" t="s">
        <v>113</v>
      </c>
      <c r="R12" s="2" t="s">
        <v>157</v>
      </c>
      <c r="S12" s="10">
        <v>0</v>
      </c>
      <c r="T12" s="3">
        <f t="shared" si="23"/>
        <v>0</v>
      </c>
      <c r="U12" s="3">
        <f>'[1]shbö'!K12</f>
        <v>22</v>
      </c>
      <c r="V12" s="3">
        <f>'[1]int.bev.'!R12</f>
        <v>22</v>
      </c>
      <c r="W12" s="5">
        <v>46</v>
      </c>
      <c r="X12" s="128">
        <f>W12/V12*100</f>
        <v>209.0909090909091</v>
      </c>
      <c r="Y12" s="2" t="s">
        <v>113</v>
      </c>
      <c r="Z12" s="2" t="s">
        <v>157</v>
      </c>
      <c r="AA12" s="10">
        <v>0</v>
      </c>
      <c r="AB12" s="3">
        <f t="shared" si="24"/>
        <v>0</v>
      </c>
      <c r="AC12" s="3">
        <f>'[1]shbö'!N12</f>
        <v>185</v>
      </c>
      <c r="AD12" s="3">
        <f>'[1]int.bev.'!Y12</f>
        <v>185</v>
      </c>
      <c r="AE12" s="5">
        <v>185</v>
      </c>
      <c r="AF12" s="128">
        <f>AE12/AD12*100</f>
        <v>100</v>
      </c>
      <c r="AG12" s="2" t="s">
        <v>113</v>
      </c>
      <c r="AH12" s="2" t="s">
        <v>157</v>
      </c>
      <c r="AI12" s="10">
        <v>1040577</v>
      </c>
      <c r="AJ12" s="3">
        <f t="shared" si="25"/>
        <v>60126</v>
      </c>
      <c r="AK12" s="5">
        <v>0</v>
      </c>
      <c r="AL12" s="3">
        <f>'[1]int.bev.'!AF12</f>
        <v>1100703</v>
      </c>
      <c r="AM12" s="5">
        <v>824209</v>
      </c>
      <c r="AN12" s="128">
        <f t="shared" si="26"/>
        <v>74.8802356312284</v>
      </c>
      <c r="AO12" s="2" t="s">
        <v>113</v>
      </c>
      <c r="AP12" s="2" t="s">
        <v>157</v>
      </c>
      <c r="AQ12" s="10">
        <v>3255</v>
      </c>
      <c r="AR12" s="3">
        <f t="shared" si="27"/>
        <v>5784</v>
      </c>
      <c r="AS12" s="5">
        <v>0</v>
      </c>
      <c r="AT12" s="3">
        <f>'[1]int.bev.'!AM12</f>
        <v>9039</v>
      </c>
      <c r="AU12" s="5">
        <v>9039</v>
      </c>
      <c r="AV12" s="128">
        <f t="shared" si="28"/>
        <v>100</v>
      </c>
      <c r="AW12" s="2" t="s">
        <v>113</v>
      </c>
      <c r="AX12" s="2" t="s">
        <v>157</v>
      </c>
      <c r="AY12" s="12">
        <f t="shared" si="29"/>
        <v>1037322</v>
      </c>
      <c r="AZ12" s="12">
        <f t="shared" si="0"/>
        <v>54342</v>
      </c>
      <c r="BA12" s="12">
        <f t="shared" si="0"/>
        <v>0</v>
      </c>
      <c r="BB12" s="12">
        <f t="shared" si="0"/>
        <v>1091664</v>
      </c>
      <c r="BC12" s="12">
        <f t="shared" si="0"/>
        <v>815170</v>
      </c>
      <c r="BD12" s="128">
        <f t="shared" si="30"/>
        <v>74.67224347418254</v>
      </c>
      <c r="BE12" s="2" t="s">
        <v>113</v>
      </c>
      <c r="BF12" s="2" t="s">
        <v>157</v>
      </c>
      <c r="BG12" s="44">
        <v>185128</v>
      </c>
      <c r="BH12" s="3">
        <f t="shared" si="31"/>
        <v>0</v>
      </c>
      <c r="BI12" s="3">
        <f>'[1]shbö'!Q12</f>
        <v>7431</v>
      </c>
      <c r="BJ12" s="3">
        <f>'[1]int.bev.'!BA12</f>
        <v>192559</v>
      </c>
      <c r="BK12" s="5">
        <v>185717</v>
      </c>
      <c r="BL12" s="128">
        <f aca="true" t="shared" si="51" ref="BL12:BL47">BK12/BJ12*100</f>
        <v>96.4468033174248</v>
      </c>
      <c r="BM12" s="2" t="s">
        <v>113</v>
      </c>
      <c r="BN12" s="2" t="s">
        <v>157</v>
      </c>
      <c r="BO12" s="44">
        <v>0</v>
      </c>
      <c r="BP12" s="3">
        <f t="shared" si="32"/>
        <v>0</v>
      </c>
      <c r="BQ12" s="3">
        <f>'[1]shbö'!V12</f>
        <v>0</v>
      </c>
      <c r="BR12" s="3">
        <f>'[1]int.bev.'!BH12</f>
        <v>0</v>
      </c>
      <c r="BS12" s="5">
        <v>1274</v>
      </c>
      <c r="BT12" s="129">
        <v>0</v>
      </c>
      <c r="BU12" s="2" t="s">
        <v>113</v>
      </c>
      <c r="BV12" s="2" t="s">
        <v>157</v>
      </c>
      <c r="BW12" s="44">
        <v>0</v>
      </c>
      <c r="BX12" s="3">
        <f t="shared" si="33"/>
        <v>0</v>
      </c>
      <c r="BY12" s="3">
        <f>'[1]shbö'!Y12</f>
        <v>0</v>
      </c>
      <c r="BZ12" s="3">
        <f>'[1]int.bev.'!BO12</f>
        <v>0</v>
      </c>
      <c r="CA12" s="1">
        <v>1274</v>
      </c>
      <c r="CB12" s="129">
        <v>0</v>
      </c>
      <c r="CC12" s="2" t="s">
        <v>113</v>
      </c>
      <c r="CD12" s="2" t="s">
        <v>157</v>
      </c>
      <c r="CE12" s="3">
        <f t="shared" si="1"/>
        <v>0</v>
      </c>
      <c r="CF12" s="3">
        <f t="shared" si="34"/>
        <v>0</v>
      </c>
      <c r="CG12" s="3">
        <f t="shared" si="35"/>
        <v>0</v>
      </c>
      <c r="CH12" s="3">
        <f t="shared" si="36"/>
        <v>0</v>
      </c>
      <c r="CI12" s="3">
        <f t="shared" si="37"/>
        <v>0</v>
      </c>
      <c r="CJ12" s="389">
        <v>0</v>
      </c>
      <c r="CK12" s="2" t="s">
        <v>113</v>
      </c>
      <c r="CL12" s="2" t="s">
        <v>157</v>
      </c>
      <c r="CM12" s="44">
        <v>0</v>
      </c>
      <c r="CN12" s="3">
        <f t="shared" si="38"/>
        <v>0</v>
      </c>
      <c r="CO12" s="3">
        <f>'[1]shbö'!AE12</f>
        <v>0</v>
      </c>
      <c r="CP12" s="3">
        <f>'[1]int.bev.'!CC12</f>
        <v>0</v>
      </c>
      <c r="CQ12" s="5">
        <v>0</v>
      </c>
      <c r="CR12" s="129">
        <v>0</v>
      </c>
      <c r="CS12" s="2" t="s">
        <v>113</v>
      </c>
      <c r="CT12" s="2" t="s">
        <v>157</v>
      </c>
      <c r="CU12" s="22">
        <f t="shared" si="2"/>
        <v>185128</v>
      </c>
      <c r="CV12" s="22">
        <f t="shared" si="3"/>
        <v>0</v>
      </c>
      <c r="CW12" s="22">
        <f t="shared" si="3"/>
        <v>7431</v>
      </c>
      <c r="CX12" s="22">
        <f t="shared" si="3"/>
        <v>192559</v>
      </c>
      <c r="CY12" s="22">
        <f t="shared" si="3"/>
        <v>184443</v>
      </c>
      <c r="CZ12" s="128">
        <f aca="true" t="shared" si="52" ref="CZ12:CZ44">CY12/CX12*100</f>
        <v>95.7851879164308</v>
      </c>
      <c r="DA12" s="2" t="s">
        <v>113</v>
      </c>
      <c r="DB12" s="2" t="s">
        <v>157</v>
      </c>
      <c r="DC12" s="44">
        <v>179164</v>
      </c>
      <c r="DD12" s="3">
        <f t="shared" si="39"/>
        <v>0</v>
      </c>
      <c r="DE12" s="3">
        <f>'[1]shbö'!AM12</f>
        <v>0</v>
      </c>
      <c r="DF12" s="3">
        <f>'[1]int.bev.'!CQ12</f>
        <v>179164</v>
      </c>
      <c r="DG12" s="1">
        <v>125559</v>
      </c>
      <c r="DH12" s="128">
        <f>DG12/DF12*100</f>
        <v>70.0804849188453</v>
      </c>
      <c r="DI12" s="2" t="s">
        <v>113</v>
      </c>
      <c r="DJ12" s="2" t="s">
        <v>155</v>
      </c>
      <c r="DK12" s="3">
        <f t="shared" si="4"/>
        <v>5964</v>
      </c>
      <c r="DL12" s="3">
        <f t="shared" si="40"/>
        <v>0</v>
      </c>
      <c r="DM12" s="3">
        <f>'[1]shbö'!AP12</f>
        <v>7431</v>
      </c>
      <c r="DN12" s="3">
        <f>'[1]int.bev.'!CX12</f>
        <v>13395</v>
      </c>
      <c r="DO12" s="87">
        <f t="shared" si="49"/>
        <v>15373</v>
      </c>
      <c r="DP12" s="128">
        <f aca="true" t="shared" si="53" ref="DP12:DP44">DO12/DN12*100</f>
        <v>114.76670399402762</v>
      </c>
      <c r="DQ12" s="2" t="s">
        <v>113</v>
      </c>
      <c r="DR12" s="2" t="s">
        <v>157</v>
      </c>
      <c r="DS12" s="44">
        <v>0</v>
      </c>
      <c r="DT12" s="3">
        <f t="shared" si="41"/>
        <v>0</v>
      </c>
      <c r="DU12" s="3">
        <f>'[1]shbö'!AS12</f>
        <v>0</v>
      </c>
      <c r="DV12" s="3">
        <f>'[1]int.bev.'!DE12</f>
        <v>0</v>
      </c>
      <c r="DW12" s="5">
        <v>0</v>
      </c>
      <c r="DX12" s="129">
        <v>0</v>
      </c>
      <c r="DY12" s="2" t="s">
        <v>233</v>
      </c>
      <c r="DZ12" s="81">
        <v>43511</v>
      </c>
      <c r="EA12" s="44">
        <v>41829</v>
      </c>
      <c r="EB12" s="3">
        <f t="shared" si="42"/>
        <v>0</v>
      </c>
      <c r="EC12" s="3">
        <f>'[1]shbö'!AV12</f>
        <v>461</v>
      </c>
      <c r="ED12" s="3">
        <f>'[1]int.bev.'!DL12</f>
        <v>42290</v>
      </c>
      <c r="EE12" s="5">
        <v>42290</v>
      </c>
      <c r="EF12" s="128">
        <f t="shared" si="43"/>
        <v>100</v>
      </c>
      <c r="EG12" s="2" t="s">
        <v>113</v>
      </c>
      <c r="EH12" s="2" t="s">
        <v>157</v>
      </c>
      <c r="EI12" s="44">
        <v>1277</v>
      </c>
      <c r="EJ12" s="3">
        <f t="shared" si="44"/>
        <v>0</v>
      </c>
      <c r="EK12" s="3">
        <f>'[1]shbö'!AY12</f>
        <v>0</v>
      </c>
      <c r="EL12" s="3">
        <f>'[1]int.bev.'!DS12</f>
        <v>1277</v>
      </c>
      <c r="EM12" s="5">
        <v>1277</v>
      </c>
      <c r="EN12" s="128">
        <f t="shared" si="50"/>
        <v>100</v>
      </c>
      <c r="EO12" s="2" t="s">
        <v>113</v>
      </c>
      <c r="EP12" s="2" t="s">
        <v>157</v>
      </c>
      <c r="EQ12" s="12">
        <f t="shared" si="5"/>
        <v>40552</v>
      </c>
      <c r="ER12" s="12">
        <f t="shared" si="6"/>
        <v>0</v>
      </c>
      <c r="ES12" s="12">
        <f t="shared" si="6"/>
        <v>461</v>
      </c>
      <c r="ET12" s="12">
        <f t="shared" si="6"/>
        <v>41013</v>
      </c>
      <c r="EU12" s="12">
        <f t="shared" si="6"/>
        <v>41013</v>
      </c>
      <c r="EV12" s="128">
        <f t="shared" si="45"/>
        <v>100</v>
      </c>
      <c r="EW12" s="2" t="s">
        <v>113</v>
      </c>
      <c r="EX12" s="2" t="s">
        <v>157</v>
      </c>
      <c r="EY12" s="22">
        <f t="shared" si="7"/>
        <v>1350696</v>
      </c>
      <c r="EZ12" s="22">
        <f t="shared" si="8"/>
        <v>61616</v>
      </c>
      <c r="FA12" s="22">
        <f t="shared" si="9"/>
        <v>9518</v>
      </c>
      <c r="FB12" s="22">
        <f t="shared" si="10"/>
        <v>1421830</v>
      </c>
      <c r="FC12" s="22">
        <f t="shared" si="11"/>
        <v>1114116</v>
      </c>
      <c r="FD12" s="128">
        <f t="shared" si="46"/>
        <v>78.3578908870962</v>
      </c>
      <c r="FE12" s="2" t="s">
        <v>113</v>
      </c>
      <c r="FF12" s="2" t="s">
        <v>157</v>
      </c>
      <c r="FG12" s="22">
        <f t="shared" si="12"/>
        <v>1346164</v>
      </c>
      <c r="FH12" s="22">
        <f t="shared" si="13"/>
        <v>55832</v>
      </c>
      <c r="FI12" s="22">
        <f t="shared" si="13"/>
        <v>9311</v>
      </c>
      <c r="FJ12" s="22">
        <f t="shared" si="13"/>
        <v>1411307</v>
      </c>
      <c r="FK12" s="22">
        <f t="shared" si="13"/>
        <v>1102295</v>
      </c>
      <c r="FL12" s="128">
        <f t="shared" si="47"/>
        <v>78.10455131307363</v>
      </c>
      <c r="FM12" s="2" t="s">
        <v>113</v>
      </c>
      <c r="FN12" s="2" t="s">
        <v>157</v>
      </c>
      <c r="FO12" s="22">
        <f t="shared" si="14"/>
        <v>4532</v>
      </c>
      <c r="FP12" s="22">
        <f t="shared" si="15"/>
        <v>5784</v>
      </c>
      <c r="FQ12" s="22">
        <f t="shared" si="16"/>
        <v>207</v>
      </c>
      <c r="FR12" s="22">
        <f t="shared" si="17"/>
        <v>10523</v>
      </c>
      <c r="FS12" s="22">
        <f t="shared" si="18"/>
        <v>11821</v>
      </c>
      <c r="FT12" s="128">
        <f t="shared" si="48"/>
        <v>112.334885488929</v>
      </c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</row>
    <row r="13" spans="1:230" ht="12.75">
      <c r="A13" s="89" t="s">
        <v>125</v>
      </c>
      <c r="B13" s="83" t="s">
        <v>126</v>
      </c>
      <c r="C13" s="97">
        <v>7761</v>
      </c>
      <c r="D13" s="3">
        <f t="shared" si="20"/>
        <v>213</v>
      </c>
      <c r="E13" s="3">
        <f>'[1]shbö'!E13</f>
        <v>950</v>
      </c>
      <c r="F13" s="3">
        <f>'[1]int.bev.'!D13</f>
        <v>8924</v>
      </c>
      <c r="G13" s="99">
        <v>5774</v>
      </c>
      <c r="H13" s="133">
        <f t="shared" si="21"/>
        <v>64.70192738682205</v>
      </c>
      <c r="I13" s="83" t="s">
        <v>125</v>
      </c>
      <c r="J13" s="83" t="s">
        <v>126</v>
      </c>
      <c r="K13" s="97">
        <v>0</v>
      </c>
      <c r="L13" s="3">
        <f t="shared" si="22"/>
        <v>0</v>
      </c>
      <c r="M13" s="3">
        <f>'[1]shbö'!H13</f>
        <v>0</v>
      </c>
      <c r="N13" s="3">
        <f>'[1]int.bev.'!K13</f>
        <v>0</v>
      </c>
      <c r="O13" s="99">
        <v>0</v>
      </c>
      <c r="P13" s="134">
        <v>0</v>
      </c>
      <c r="Q13" s="83" t="s">
        <v>125</v>
      </c>
      <c r="R13" s="83" t="s">
        <v>126</v>
      </c>
      <c r="S13" s="97">
        <v>0</v>
      </c>
      <c r="T13" s="3">
        <f t="shared" si="23"/>
        <v>0</v>
      </c>
      <c r="U13" s="3">
        <f>'[1]shbö'!K13</f>
        <v>0</v>
      </c>
      <c r="V13" s="3">
        <f>'[1]int.bev.'!R13</f>
        <v>0</v>
      </c>
      <c r="W13" s="99">
        <v>0</v>
      </c>
      <c r="X13" s="134">
        <v>0</v>
      </c>
      <c r="Y13" s="83" t="s">
        <v>125</v>
      </c>
      <c r="Z13" s="83" t="s">
        <v>126</v>
      </c>
      <c r="AA13" s="97">
        <v>0</v>
      </c>
      <c r="AB13" s="3">
        <f t="shared" si="24"/>
        <v>0</v>
      </c>
      <c r="AC13" s="3">
        <f>'[1]shbö'!N13</f>
        <v>0</v>
      </c>
      <c r="AD13" s="3">
        <f>'[1]int.bev.'!Y13</f>
        <v>0</v>
      </c>
      <c r="AE13" s="99">
        <v>0</v>
      </c>
      <c r="AF13" s="134">
        <v>0</v>
      </c>
      <c r="AG13" s="83" t="s">
        <v>125</v>
      </c>
      <c r="AH13" s="83" t="s">
        <v>126</v>
      </c>
      <c r="AI13" s="97">
        <v>142179</v>
      </c>
      <c r="AJ13" s="3">
        <f t="shared" si="25"/>
        <v>7468</v>
      </c>
      <c r="AK13" s="99">
        <v>0</v>
      </c>
      <c r="AL13" s="3">
        <f>'[1]int.bev.'!AF13</f>
        <v>149647</v>
      </c>
      <c r="AM13" s="99">
        <v>111267</v>
      </c>
      <c r="AN13" s="133">
        <f t="shared" si="26"/>
        <v>74.35297734000682</v>
      </c>
      <c r="AO13" s="83" t="s">
        <v>125</v>
      </c>
      <c r="AP13" s="83" t="s">
        <v>126</v>
      </c>
      <c r="AQ13" s="97">
        <v>250</v>
      </c>
      <c r="AR13" s="3">
        <f t="shared" si="27"/>
        <v>971</v>
      </c>
      <c r="AS13" s="99">
        <v>0</v>
      </c>
      <c r="AT13" s="3">
        <f>'[1]int.bev.'!AM13</f>
        <v>1221</v>
      </c>
      <c r="AU13" s="99">
        <v>1221</v>
      </c>
      <c r="AV13" s="133">
        <f t="shared" si="28"/>
        <v>100</v>
      </c>
      <c r="AW13" s="83" t="s">
        <v>125</v>
      </c>
      <c r="AX13" s="83" t="s">
        <v>126</v>
      </c>
      <c r="AY13" s="98">
        <f t="shared" si="29"/>
        <v>141929</v>
      </c>
      <c r="AZ13" s="98">
        <f t="shared" si="0"/>
        <v>6497</v>
      </c>
      <c r="BA13" s="98">
        <f t="shared" si="0"/>
        <v>0</v>
      </c>
      <c r="BB13" s="98">
        <f t="shared" si="0"/>
        <v>148426</v>
      </c>
      <c r="BC13" s="98">
        <f t="shared" si="0"/>
        <v>110046</v>
      </c>
      <c r="BD13" s="133">
        <f t="shared" si="30"/>
        <v>74.14199668521687</v>
      </c>
      <c r="BE13" s="83" t="s">
        <v>125</v>
      </c>
      <c r="BF13" s="83" t="s">
        <v>126</v>
      </c>
      <c r="BG13" s="88">
        <v>0</v>
      </c>
      <c r="BH13" s="3">
        <f t="shared" si="31"/>
        <v>0</v>
      </c>
      <c r="BI13" s="3">
        <f>'[1]shbö'!Q13</f>
        <v>1149</v>
      </c>
      <c r="BJ13" s="3">
        <f>'[1]int.bev.'!BA13</f>
        <v>1149</v>
      </c>
      <c r="BK13" s="99">
        <v>3303</v>
      </c>
      <c r="BL13" s="133">
        <f t="shared" si="51"/>
        <v>287.467362924282</v>
      </c>
      <c r="BM13" s="83" t="s">
        <v>125</v>
      </c>
      <c r="BN13" s="83" t="s">
        <v>126</v>
      </c>
      <c r="BO13" s="88">
        <v>0</v>
      </c>
      <c r="BP13" s="3">
        <f t="shared" si="32"/>
        <v>0</v>
      </c>
      <c r="BQ13" s="3">
        <f>'[1]shbö'!V13</f>
        <v>0</v>
      </c>
      <c r="BR13" s="3">
        <f>'[1]int.bev.'!BH13</f>
        <v>0</v>
      </c>
      <c r="BS13" s="99">
        <v>0</v>
      </c>
      <c r="BT13" s="134">
        <v>0</v>
      </c>
      <c r="BU13" s="83" t="s">
        <v>125</v>
      </c>
      <c r="BV13" s="83" t="s">
        <v>126</v>
      </c>
      <c r="BW13" s="88">
        <v>0</v>
      </c>
      <c r="BX13" s="3">
        <f t="shared" si="33"/>
        <v>0</v>
      </c>
      <c r="BY13" s="3">
        <f>'[1]shbö'!Y13</f>
        <v>0</v>
      </c>
      <c r="BZ13" s="3">
        <f>'[1]int.bev.'!BO13</f>
        <v>0</v>
      </c>
      <c r="CA13" s="99">
        <v>0</v>
      </c>
      <c r="CB13" s="134">
        <v>0</v>
      </c>
      <c r="CC13" s="83" t="s">
        <v>125</v>
      </c>
      <c r="CD13" s="83" t="s">
        <v>126</v>
      </c>
      <c r="CE13" s="89">
        <f t="shared" si="1"/>
        <v>0</v>
      </c>
      <c r="CF13" s="3">
        <f t="shared" si="34"/>
        <v>0</v>
      </c>
      <c r="CG13" s="3">
        <f t="shared" si="35"/>
        <v>0</v>
      </c>
      <c r="CH13" s="3">
        <f t="shared" si="36"/>
        <v>0</v>
      </c>
      <c r="CI13" s="89">
        <f t="shared" si="37"/>
        <v>0</v>
      </c>
      <c r="CJ13" s="388">
        <v>0</v>
      </c>
      <c r="CK13" s="83" t="s">
        <v>125</v>
      </c>
      <c r="CL13" s="83" t="s">
        <v>126</v>
      </c>
      <c r="CM13" s="88">
        <v>0</v>
      </c>
      <c r="CN13" s="3">
        <f t="shared" si="38"/>
        <v>0</v>
      </c>
      <c r="CO13" s="3">
        <f>'[1]shbö'!AE13</f>
        <v>0</v>
      </c>
      <c r="CP13" s="3">
        <f>'[1]int.bev.'!CC13</f>
        <v>0</v>
      </c>
      <c r="CQ13" s="99">
        <v>0</v>
      </c>
      <c r="CR13" s="134">
        <v>0</v>
      </c>
      <c r="CS13" s="83" t="s">
        <v>125</v>
      </c>
      <c r="CT13" s="83" t="s">
        <v>126</v>
      </c>
      <c r="CU13" s="100">
        <f t="shared" si="2"/>
        <v>0</v>
      </c>
      <c r="CV13" s="100">
        <f t="shared" si="3"/>
        <v>0</v>
      </c>
      <c r="CW13" s="100">
        <f t="shared" si="3"/>
        <v>1149</v>
      </c>
      <c r="CX13" s="100">
        <f t="shared" si="3"/>
        <v>1149</v>
      </c>
      <c r="CY13" s="100">
        <f t="shared" si="3"/>
        <v>3303</v>
      </c>
      <c r="CZ13" s="133">
        <f t="shared" si="52"/>
        <v>287.467362924282</v>
      </c>
      <c r="DA13" s="83" t="s">
        <v>125</v>
      </c>
      <c r="DB13" s="83" t="s">
        <v>126</v>
      </c>
      <c r="DC13" s="88">
        <v>0</v>
      </c>
      <c r="DD13" s="3">
        <f t="shared" si="39"/>
        <v>0</v>
      </c>
      <c r="DE13" s="3">
        <f>'[1]shbö'!AM13</f>
        <v>0</v>
      </c>
      <c r="DF13" s="3">
        <f>'[1]int.bev.'!CQ13</f>
        <v>0</v>
      </c>
      <c r="DG13" s="99">
        <v>0</v>
      </c>
      <c r="DH13" s="134">
        <v>0</v>
      </c>
      <c r="DI13" s="83" t="s">
        <v>125</v>
      </c>
      <c r="DJ13" s="83" t="s">
        <v>126</v>
      </c>
      <c r="DK13" s="89">
        <f t="shared" si="4"/>
        <v>0</v>
      </c>
      <c r="DL13" s="3">
        <f t="shared" si="40"/>
        <v>0</v>
      </c>
      <c r="DM13" s="3">
        <f>'[1]shbö'!AP13</f>
        <v>1149</v>
      </c>
      <c r="DN13" s="3">
        <f>'[1]int.bev.'!CX13</f>
        <v>1149</v>
      </c>
      <c r="DO13" s="87">
        <f t="shared" si="49"/>
        <v>1369</v>
      </c>
      <c r="DP13" s="133">
        <f t="shared" si="53"/>
        <v>119.14708442123585</v>
      </c>
      <c r="DQ13" s="83" t="s">
        <v>125</v>
      </c>
      <c r="DR13" s="83" t="s">
        <v>126</v>
      </c>
      <c r="DS13" s="88">
        <v>0</v>
      </c>
      <c r="DT13" s="3">
        <f t="shared" si="41"/>
        <v>0</v>
      </c>
      <c r="DU13" s="3">
        <f>'[1]shbö'!AS13</f>
        <v>0</v>
      </c>
      <c r="DV13" s="3">
        <f>'[1]int.bev.'!DE13</f>
        <v>0</v>
      </c>
      <c r="DW13" s="99">
        <v>0</v>
      </c>
      <c r="DX13" s="134">
        <v>0</v>
      </c>
      <c r="DY13" s="83" t="s">
        <v>234</v>
      </c>
      <c r="DZ13" s="81">
        <v>1934</v>
      </c>
      <c r="EA13" s="88">
        <v>2558</v>
      </c>
      <c r="EB13" s="3">
        <f t="shared" si="42"/>
        <v>0</v>
      </c>
      <c r="EC13" s="3">
        <f>'[1]shbö'!AV13</f>
        <v>-283</v>
      </c>
      <c r="ED13" s="3">
        <f>'[1]int.bev.'!DL13</f>
        <v>2275</v>
      </c>
      <c r="EE13" s="99">
        <v>2275</v>
      </c>
      <c r="EF13" s="133">
        <f t="shared" si="43"/>
        <v>100</v>
      </c>
      <c r="EG13" s="83" t="s">
        <v>125</v>
      </c>
      <c r="EH13" s="83" t="s">
        <v>126</v>
      </c>
      <c r="EI13" s="88">
        <v>1014</v>
      </c>
      <c r="EJ13" s="3">
        <f t="shared" si="44"/>
        <v>0</v>
      </c>
      <c r="EK13" s="3">
        <f>'[1]shbö'!AY13</f>
        <v>-34</v>
      </c>
      <c r="EL13" s="3">
        <f>'[1]int.bev.'!DS13</f>
        <v>980</v>
      </c>
      <c r="EM13" s="99">
        <v>980</v>
      </c>
      <c r="EN13" s="133">
        <f t="shared" si="50"/>
        <v>100</v>
      </c>
      <c r="EO13" s="83" t="s">
        <v>125</v>
      </c>
      <c r="EP13" s="83" t="s">
        <v>126</v>
      </c>
      <c r="EQ13" s="98">
        <f t="shared" si="5"/>
        <v>1544</v>
      </c>
      <c r="ER13" s="98">
        <f t="shared" si="6"/>
        <v>0</v>
      </c>
      <c r="ES13" s="98">
        <f t="shared" si="6"/>
        <v>-249</v>
      </c>
      <c r="ET13" s="98">
        <f t="shared" si="6"/>
        <v>1295</v>
      </c>
      <c r="EU13" s="98">
        <f t="shared" si="6"/>
        <v>1295</v>
      </c>
      <c r="EV13" s="133">
        <f t="shared" si="45"/>
        <v>100</v>
      </c>
      <c r="EW13" s="83" t="s">
        <v>125</v>
      </c>
      <c r="EX13" s="83" t="s">
        <v>126</v>
      </c>
      <c r="EY13" s="100">
        <f t="shared" si="7"/>
        <v>152498</v>
      </c>
      <c r="EZ13" s="100">
        <f t="shared" si="8"/>
        <v>7681</v>
      </c>
      <c r="FA13" s="100">
        <f t="shared" si="9"/>
        <v>1816</v>
      </c>
      <c r="FB13" s="100">
        <f t="shared" si="10"/>
        <v>161995</v>
      </c>
      <c r="FC13" s="100">
        <f t="shared" si="11"/>
        <v>122619</v>
      </c>
      <c r="FD13" s="133">
        <f t="shared" si="46"/>
        <v>75.69307694681935</v>
      </c>
      <c r="FE13" s="83" t="s">
        <v>125</v>
      </c>
      <c r="FF13" s="83" t="s">
        <v>126</v>
      </c>
      <c r="FG13" s="100">
        <f t="shared" si="12"/>
        <v>151234</v>
      </c>
      <c r="FH13" s="100">
        <f t="shared" si="13"/>
        <v>6710</v>
      </c>
      <c r="FI13" s="100">
        <f t="shared" si="13"/>
        <v>1850</v>
      </c>
      <c r="FJ13" s="100">
        <f t="shared" si="13"/>
        <v>159794</v>
      </c>
      <c r="FK13" s="100">
        <f t="shared" si="13"/>
        <v>120418</v>
      </c>
      <c r="FL13" s="133">
        <f t="shared" si="47"/>
        <v>75.35827377748852</v>
      </c>
      <c r="FM13" s="83" t="s">
        <v>125</v>
      </c>
      <c r="FN13" s="83" t="s">
        <v>126</v>
      </c>
      <c r="FO13" s="100">
        <f t="shared" si="14"/>
        <v>1264</v>
      </c>
      <c r="FP13" s="100">
        <f t="shared" si="15"/>
        <v>971</v>
      </c>
      <c r="FQ13" s="100">
        <f t="shared" si="16"/>
        <v>-34</v>
      </c>
      <c r="FR13" s="100">
        <f t="shared" si="17"/>
        <v>2201</v>
      </c>
      <c r="FS13" s="100">
        <f t="shared" si="18"/>
        <v>2201</v>
      </c>
      <c r="FT13" s="133">
        <f t="shared" si="48"/>
        <v>100</v>
      </c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</row>
    <row r="14" spans="1:230" ht="12.75">
      <c r="A14" s="89" t="s">
        <v>117</v>
      </c>
      <c r="B14" s="83" t="s">
        <v>128</v>
      </c>
      <c r="C14" s="97">
        <v>11531</v>
      </c>
      <c r="D14" s="3">
        <f t="shared" si="20"/>
        <v>444</v>
      </c>
      <c r="E14" s="3">
        <f>'[1]shbö'!E14</f>
        <v>56</v>
      </c>
      <c r="F14" s="3">
        <f>'[1]int.bev.'!D14</f>
        <v>12031</v>
      </c>
      <c r="G14" s="99">
        <v>9042</v>
      </c>
      <c r="H14" s="133">
        <f t="shared" si="21"/>
        <v>75.15584739423157</v>
      </c>
      <c r="I14" s="83" t="s">
        <v>117</v>
      </c>
      <c r="J14" s="83" t="s">
        <v>128</v>
      </c>
      <c r="K14" s="97">
        <v>0</v>
      </c>
      <c r="L14" s="3">
        <f t="shared" si="22"/>
        <v>0</v>
      </c>
      <c r="M14" s="3">
        <f>'[1]shbö'!H14</f>
        <v>0</v>
      </c>
      <c r="N14" s="3">
        <f>'[1]int.bev.'!K14</f>
        <v>0</v>
      </c>
      <c r="O14" s="99">
        <v>0</v>
      </c>
      <c r="P14" s="134">
        <v>0</v>
      </c>
      <c r="Q14" s="83" t="s">
        <v>117</v>
      </c>
      <c r="R14" s="83" t="s">
        <v>128</v>
      </c>
      <c r="S14" s="97">
        <v>0</v>
      </c>
      <c r="T14" s="3">
        <f t="shared" si="23"/>
        <v>0</v>
      </c>
      <c r="U14" s="3">
        <f>'[1]shbö'!K14</f>
        <v>0</v>
      </c>
      <c r="V14" s="3">
        <f>'[1]int.bev.'!R14</f>
        <v>0</v>
      </c>
      <c r="W14" s="99">
        <v>0</v>
      </c>
      <c r="X14" s="134">
        <v>0</v>
      </c>
      <c r="Y14" s="83" t="s">
        <v>117</v>
      </c>
      <c r="Z14" s="83" t="s">
        <v>128</v>
      </c>
      <c r="AA14" s="97">
        <v>0</v>
      </c>
      <c r="AB14" s="3">
        <f t="shared" si="24"/>
        <v>0</v>
      </c>
      <c r="AC14" s="3">
        <f>'[1]shbö'!N14</f>
        <v>0</v>
      </c>
      <c r="AD14" s="3">
        <f>'[1]int.bev.'!Y14</f>
        <v>0</v>
      </c>
      <c r="AE14" s="99">
        <v>0</v>
      </c>
      <c r="AF14" s="134">
        <v>0</v>
      </c>
      <c r="AG14" s="83" t="s">
        <v>117</v>
      </c>
      <c r="AH14" s="83" t="s">
        <v>128</v>
      </c>
      <c r="AI14" s="97">
        <v>146756</v>
      </c>
      <c r="AJ14" s="3">
        <f t="shared" si="25"/>
        <v>5667</v>
      </c>
      <c r="AK14" s="99">
        <v>0</v>
      </c>
      <c r="AL14" s="3">
        <f>'[1]int.bev.'!AF14</f>
        <v>152423</v>
      </c>
      <c r="AM14" s="99">
        <v>113943</v>
      </c>
      <c r="AN14" s="133">
        <f t="shared" si="26"/>
        <v>74.75446618948584</v>
      </c>
      <c r="AO14" s="83" t="s">
        <v>117</v>
      </c>
      <c r="AP14" s="83" t="s">
        <v>128</v>
      </c>
      <c r="AQ14" s="97">
        <v>0</v>
      </c>
      <c r="AR14" s="3">
        <f t="shared" si="27"/>
        <v>1076</v>
      </c>
      <c r="AS14" s="99">
        <v>0</v>
      </c>
      <c r="AT14" s="3">
        <f>'[1]int.bev.'!AM14</f>
        <v>1076</v>
      </c>
      <c r="AU14" s="99">
        <v>1076</v>
      </c>
      <c r="AV14" s="133">
        <f t="shared" si="28"/>
        <v>100</v>
      </c>
      <c r="AW14" s="83" t="s">
        <v>117</v>
      </c>
      <c r="AX14" s="83" t="s">
        <v>128</v>
      </c>
      <c r="AY14" s="98">
        <f t="shared" si="29"/>
        <v>146756</v>
      </c>
      <c r="AZ14" s="98">
        <f t="shared" si="0"/>
        <v>4591</v>
      </c>
      <c r="BA14" s="98">
        <f t="shared" si="0"/>
        <v>0</v>
      </c>
      <c r="BB14" s="98">
        <f t="shared" si="0"/>
        <v>151347</v>
      </c>
      <c r="BC14" s="98">
        <f t="shared" si="0"/>
        <v>112867</v>
      </c>
      <c r="BD14" s="133">
        <f t="shared" si="30"/>
        <v>74.57498331648463</v>
      </c>
      <c r="BE14" s="83" t="s">
        <v>117</v>
      </c>
      <c r="BF14" s="83" t="s">
        <v>128</v>
      </c>
      <c r="BG14" s="88">
        <v>0</v>
      </c>
      <c r="BH14" s="3">
        <f t="shared" si="31"/>
        <v>0</v>
      </c>
      <c r="BI14" s="3">
        <f>'[1]shbö'!Q14</f>
        <v>40</v>
      </c>
      <c r="BJ14" s="3">
        <f>'[1]int.bev.'!BA14</f>
        <v>40</v>
      </c>
      <c r="BK14" s="99">
        <v>5421</v>
      </c>
      <c r="BL14" s="133">
        <f t="shared" si="51"/>
        <v>13552.5</v>
      </c>
      <c r="BM14" s="83" t="s">
        <v>117</v>
      </c>
      <c r="BN14" s="83" t="s">
        <v>128</v>
      </c>
      <c r="BO14" s="88">
        <v>0</v>
      </c>
      <c r="BP14" s="3">
        <f t="shared" si="32"/>
        <v>0</v>
      </c>
      <c r="BQ14" s="3">
        <f>'[1]shbö'!V14</f>
        <v>0</v>
      </c>
      <c r="BR14" s="3">
        <f>'[1]int.bev.'!BH14</f>
        <v>0</v>
      </c>
      <c r="BS14" s="99">
        <v>0</v>
      </c>
      <c r="BT14" s="134">
        <v>0</v>
      </c>
      <c r="BU14" s="83" t="s">
        <v>117</v>
      </c>
      <c r="BV14" s="83" t="s">
        <v>128</v>
      </c>
      <c r="BW14" s="88">
        <v>0</v>
      </c>
      <c r="BX14" s="3">
        <f t="shared" si="33"/>
        <v>0</v>
      </c>
      <c r="BY14" s="3">
        <f>'[1]shbö'!Y14</f>
        <v>0</v>
      </c>
      <c r="BZ14" s="3">
        <f>'[1]int.bev.'!BO14</f>
        <v>0</v>
      </c>
      <c r="CA14" s="99">
        <v>0</v>
      </c>
      <c r="CB14" s="134">
        <v>0</v>
      </c>
      <c r="CC14" s="83" t="s">
        <v>117</v>
      </c>
      <c r="CD14" s="83" t="s">
        <v>128</v>
      </c>
      <c r="CE14" s="89">
        <f t="shared" si="1"/>
        <v>0</v>
      </c>
      <c r="CF14" s="3">
        <f t="shared" si="34"/>
        <v>0</v>
      </c>
      <c r="CG14" s="3">
        <f t="shared" si="35"/>
        <v>0</v>
      </c>
      <c r="CH14" s="3">
        <f t="shared" si="36"/>
        <v>0</v>
      </c>
      <c r="CI14" s="89">
        <f t="shared" si="37"/>
        <v>0</v>
      </c>
      <c r="CJ14" s="388">
        <v>0</v>
      </c>
      <c r="CK14" s="83" t="s">
        <v>117</v>
      </c>
      <c r="CL14" s="83" t="s">
        <v>128</v>
      </c>
      <c r="CM14" s="88">
        <v>0</v>
      </c>
      <c r="CN14" s="3">
        <f t="shared" si="38"/>
        <v>0</v>
      </c>
      <c r="CO14" s="3">
        <f>'[1]shbö'!AE14</f>
        <v>0</v>
      </c>
      <c r="CP14" s="3">
        <f>'[1]int.bev.'!CC14</f>
        <v>0</v>
      </c>
      <c r="CQ14" s="99">
        <v>0</v>
      </c>
      <c r="CR14" s="134">
        <v>0</v>
      </c>
      <c r="CS14" s="83" t="s">
        <v>117</v>
      </c>
      <c r="CT14" s="83" t="s">
        <v>128</v>
      </c>
      <c r="CU14" s="100">
        <f t="shared" si="2"/>
        <v>0</v>
      </c>
      <c r="CV14" s="100">
        <f t="shared" si="3"/>
        <v>0</v>
      </c>
      <c r="CW14" s="100">
        <f t="shared" si="3"/>
        <v>40</v>
      </c>
      <c r="CX14" s="100">
        <f t="shared" si="3"/>
        <v>40</v>
      </c>
      <c r="CY14" s="100">
        <f t="shared" si="3"/>
        <v>5421</v>
      </c>
      <c r="CZ14" s="133">
        <f t="shared" si="52"/>
        <v>13552.5</v>
      </c>
      <c r="DA14" s="83" t="s">
        <v>117</v>
      </c>
      <c r="DB14" s="83" t="s">
        <v>128</v>
      </c>
      <c r="DC14" s="88">
        <v>0</v>
      </c>
      <c r="DD14" s="3">
        <f t="shared" si="39"/>
        <v>0</v>
      </c>
      <c r="DE14" s="3">
        <f>'[1]shbö'!AM14</f>
        <v>0</v>
      </c>
      <c r="DF14" s="3">
        <f>'[1]int.bev.'!CQ14</f>
        <v>0</v>
      </c>
      <c r="DG14" s="99">
        <v>0</v>
      </c>
      <c r="DH14" s="134">
        <v>0</v>
      </c>
      <c r="DI14" s="83" t="s">
        <v>117</v>
      </c>
      <c r="DJ14" s="83" t="s">
        <v>128</v>
      </c>
      <c r="DK14" s="89">
        <f t="shared" si="4"/>
        <v>0</v>
      </c>
      <c r="DL14" s="3">
        <f t="shared" si="40"/>
        <v>0</v>
      </c>
      <c r="DM14" s="3">
        <f>'[1]shbö'!AP14</f>
        <v>40</v>
      </c>
      <c r="DN14" s="3">
        <f>'[1]int.bev.'!CX14</f>
        <v>40</v>
      </c>
      <c r="DO14" s="87">
        <f t="shared" si="49"/>
        <v>40</v>
      </c>
      <c r="DP14" s="133">
        <f t="shared" si="53"/>
        <v>100</v>
      </c>
      <c r="DQ14" s="83" t="s">
        <v>117</v>
      </c>
      <c r="DR14" s="83" t="s">
        <v>128</v>
      </c>
      <c r="DS14" s="88">
        <v>0</v>
      </c>
      <c r="DT14" s="3">
        <f t="shared" si="41"/>
        <v>0</v>
      </c>
      <c r="DU14" s="3">
        <f>'[1]shbö'!AS14</f>
        <v>0</v>
      </c>
      <c r="DV14" s="3">
        <f>'[1]int.bev.'!DE14</f>
        <v>0</v>
      </c>
      <c r="DW14" s="99">
        <v>0</v>
      </c>
      <c r="DX14" s="134">
        <v>0</v>
      </c>
      <c r="DY14" s="83" t="s">
        <v>235</v>
      </c>
      <c r="DZ14" s="81">
        <v>5381</v>
      </c>
      <c r="EA14" s="88">
        <v>6833</v>
      </c>
      <c r="EB14" s="3">
        <f t="shared" si="42"/>
        <v>0</v>
      </c>
      <c r="EC14" s="3">
        <f>'[1]shbö'!AV14</f>
        <v>-83</v>
      </c>
      <c r="ED14" s="3">
        <f>'[1]int.bev.'!DL14</f>
        <v>6750</v>
      </c>
      <c r="EE14" s="99">
        <v>6750</v>
      </c>
      <c r="EF14" s="133">
        <f t="shared" si="43"/>
        <v>100</v>
      </c>
      <c r="EG14" s="83" t="s">
        <v>117</v>
      </c>
      <c r="EH14" s="83" t="s">
        <v>128</v>
      </c>
      <c r="EI14" s="88">
        <v>0</v>
      </c>
      <c r="EJ14" s="3">
        <f t="shared" si="44"/>
        <v>0</v>
      </c>
      <c r="EK14" s="3">
        <f>'[1]shbö'!AY14</f>
        <v>0</v>
      </c>
      <c r="EL14" s="3">
        <f>'[1]int.bev.'!DS14</f>
        <v>0</v>
      </c>
      <c r="EM14" s="99">
        <v>0</v>
      </c>
      <c r="EN14" s="134">
        <v>0</v>
      </c>
      <c r="EO14" s="83" t="s">
        <v>117</v>
      </c>
      <c r="EP14" s="83" t="s">
        <v>128</v>
      </c>
      <c r="EQ14" s="98">
        <f t="shared" si="5"/>
        <v>6833</v>
      </c>
      <c r="ER14" s="98">
        <f t="shared" si="6"/>
        <v>0</v>
      </c>
      <c r="ES14" s="98">
        <f t="shared" si="6"/>
        <v>-83</v>
      </c>
      <c r="ET14" s="98">
        <f t="shared" si="6"/>
        <v>6750</v>
      </c>
      <c r="EU14" s="98">
        <f t="shared" si="6"/>
        <v>6750</v>
      </c>
      <c r="EV14" s="133">
        <f t="shared" si="45"/>
        <v>100</v>
      </c>
      <c r="EW14" s="83" t="s">
        <v>117</v>
      </c>
      <c r="EX14" s="83" t="s">
        <v>128</v>
      </c>
      <c r="EY14" s="100">
        <f t="shared" si="7"/>
        <v>165120</v>
      </c>
      <c r="EZ14" s="100">
        <f t="shared" si="8"/>
        <v>6111</v>
      </c>
      <c r="FA14" s="100">
        <f t="shared" si="9"/>
        <v>13</v>
      </c>
      <c r="FB14" s="100">
        <f t="shared" si="10"/>
        <v>171244</v>
      </c>
      <c r="FC14" s="100">
        <f t="shared" si="11"/>
        <v>135156</v>
      </c>
      <c r="FD14" s="133">
        <f t="shared" si="46"/>
        <v>78.92597696853613</v>
      </c>
      <c r="FE14" s="83" t="s">
        <v>117</v>
      </c>
      <c r="FF14" s="83" t="s">
        <v>128</v>
      </c>
      <c r="FG14" s="100">
        <f t="shared" si="12"/>
        <v>165120</v>
      </c>
      <c r="FH14" s="100">
        <f t="shared" si="13"/>
        <v>5035</v>
      </c>
      <c r="FI14" s="100">
        <f t="shared" si="13"/>
        <v>13</v>
      </c>
      <c r="FJ14" s="100">
        <f t="shared" si="13"/>
        <v>170168</v>
      </c>
      <c r="FK14" s="100">
        <f t="shared" si="13"/>
        <v>134080</v>
      </c>
      <c r="FL14" s="133">
        <f t="shared" si="47"/>
        <v>78.79272248601382</v>
      </c>
      <c r="FM14" s="83" t="s">
        <v>117</v>
      </c>
      <c r="FN14" s="83" t="s">
        <v>128</v>
      </c>
      <c r="FO14" s="100">
        <f t="shared" si="14"/>
        <v>0</v>
      </c>
      <c r="FP14" s="100">
        <f t="shared" si="15"/>
        <v>1076</v>
      </c>
      <c r="FQ14" s="100">
        <f t="shared" si="16"/>
        <v>0</v>
      </c>
      <c r="FR14" s="100">
        <f t="shared" si="17"/>
        <v>1076</v>
      </c>
      <c r="FS14" s="100">
        <f t="shared" si="18"/>
        <v>1076</v>
      </c>
      <c r="FT14" s="133">
        <f t="shared" si="48"/>
        <v>100</v>
      </c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</row>
    <row r="15" spans="1:230" ht="12.75">
      <c r="A15" s="89" t="s">
        <v>127</v>
      </c>
      <c r="B15" s="83" t="s">
        <v>130</v>
      </c>
      <c r="C15" s="97">
        <v>12520</v>
      </c>
      <c r="D15" s="3">
        <f t="shared" si="20"/>
        <v>398</v>
      </c>
      <c r="E15" s="3">
        <f>'[1]shbö'!E15</f>
        <v>0</v>
      </c>
      <c r="F15" s="3">
        <f>'[1]int.bev.'!D15</f>
        <v>12918</v>
      </c>
      <c r="G15" s="99">
        <v>8624</v>
      </c>
      <c r="H15" s="133">
        <f t="shared" si="21"/>
        <v>66.75956030345255</v>
      </c>
      <c r="I15" s="83" t="s">
        <v>127</v>
      </c>
      <c r="J15" s="83" t="s">
        <v>130</v>
      </c>
      <c r="K15" s="97">
        <v>0</v>
      </c>
      <c r="L15" s="3">
        <f t="shared" si="22"/>
        <v>0</v>
      </c>
      <c r="M15" s="3">
        <f>'[1]shbö'!H15</f>
        <v>0</v>
      </c>
      <c r="N15" s="3">
        <f>'[1]int.bev.'!K15</f>
        <v>0</v>
      </c>
      <c r="O15" s="99">
        <v>0</v>
      </c>
      <c r="P15" s="134">
        <v>0</v>
      </c>
      <c r="Q15" s="83" t="s">
        <v>127</v>
      </c>
      <c r="R15" s="83" t="s">
        <v>130</v>
      </c>
      <c r="S15" s="97">
        <v>0</v>
      </c>
      <c r="T15" s="3">
        <f t="shared" si="23"/>
        <v>0</v>
      </c>
      <c r="U15" s="3">
        <f>'[1]shbö'!K15</f>
        <v>0</v>
      </c>
      <c r="V15" s="3">
        <f>'[1]int.bev.'!R15</f>
        <v>0</v>
      </c>
      <c r="W15" s="99">
        <v>0</v>
      </c>
      <c r="X15" s="134">
        <v>0</v>
      </c>
      <c r="Y15" s="83" t="s">
        <v>127</v>
      </c>
      <c r="Z15" s="83" t="s">
        <v>130</v>
      </c>
      <c r="AA15" s="97">
        <v>0</v>
      </c>
      <c r="AB15" s="3">
        <f t="shared" si="24"/>
        <v>0</v>
      </c>
      <c r="AC15" s="3">
        <f>'[1]shbö'!N15</f>
        <v>0</v>
      </c>
      <c r="AD15" s="3">
        <f>'[1]int.bev.'!Y15</f>
        <v>0</v>
      </c>
      <c r="AE15" s="99">
        <v>0</v>
      </c>
      <c r="AF15" s="134">
        <v>0</v>
      </c>
      <c r="AG15" s="83" t="s">
        <v>127</v>
      </c>
      <c r="AH15" s="83" t="s">
        <v>130</v>
      </c>
      <c r="AI15" s="97">
        <v>159949</v>
      </c>
      <c r="AJ15" s="3">
        <f t="shared" si="25"/>
        <v>5220</v>
      </c>
      <c r="AK15" s="99">
        <v>0</v>
      </c>
      <c r="AL15" s="3">
        <f>'[1]int.bev.'!AF15</f>
        <v>165169</v>
      </c>
      <c r="AM15" s="99">
        <v>133866</v>
      </c>
      <c r="AN15" s="133">
        <f t="shared" si="26"/>
        <v>81.04789639702365</v>
      </c>
      <c r="AO15" s="83" t="s">
        <v>127</v>
      </c>
      <c r="AP15" s="83" t="s">
        <v>130</v>
      </c>
      <c r="AQ15" s="97">
        <v>244</v>
      </c>
      <c r="AR15" s="3">
        <f t="shared" si="27"/>
        <v>1480</v>
      </c>
      <c r="AS15" s="99">
        <v>0</v>
      </c>
      <c r="AT15" s="3">
        <f>'[1]int.bev.'!AM15</f>
        <v>1724</v>
      </c>
      <c r="AU15" s="99">
        <v>1724</v>
      </c>
      <c r="AV15" s="133">
        <f t="shared" si="28"/>
        <v>100</v>
      </c>
      <c r="AW15" s="83" t="s">
        <v>127</v>
      </c>
      <c r="AX15" s="83" t="s">
        <v>130</v>
      </c>
      <c r="AY15" s="98">
        <f t="shared" si="29"/>
        <v>159705</v>
      </c>
      <c r="AZ15" s="98">
        <f t="shared" si="0"/>
        <v>3740</v>
      </c>
      <c r="BA15" s="98">
        <f t="shared" si="0"/>
        <v>0</v>
      </c>
      <c r="BB15" s="98">
        <f t="shared" si="0"/>
        <v>163445</v>
      </c>
      <c r="BC15" s="98">
        <f t="shared" si="0"/>
        <v>132142</v>
      </c>
      <c r="BD15" s="133">
        <f t="shared" si="30"/>
        <v>80.84799167915813</v>
      </c>
      <c r="BE15" s="83" t="s">
        <v>127</v>
      </c>
      <c r="BF15" s="83" t="s">
        <v>130</v>
      </c>
      <c r="BG15" s="88">
        <v>0</v>
      </c>
      <c r="BH15" s="3">
        <f t="shared" si="31"/>
        <v>0</v>
      </c>
      <c r="BI15" s="3">
        <f>'[1]shbö'!Q15</f>
        <v>0</v>
      </c>
      <c r="BJ15" s="3">
        <f>'[1]int.bev.'!BA15</f>
        <v>0</v>
      </c>
      <c r="BK15" s="99">
        <v>0</v>
      </c>
      <c r="BL15" s="388">
        <v>0</v>
      </c>
      <c r="BM15" s="83" t="s">
        <v>127</v>
      </c>
      <c r="BN15" s="83" t="s">
        <v>130</v>
      </c>
      <c r="BO15" s="88">
        <v>0</v>
      </c>
      <c r="BP15" s="3">
        <f t="shared" si="32"/>
        <v>0</v>
      </c>
      <c r="BQ15" s="3">
        <f>'[1]shbö'!V15</f>
        <v>0</v>
      </c>
      <c r="BR15" s="3">
        <f>'[1]int.bev.'!BH15</f>
        <v>0</v>
      </c>
      <c r="BS15" s="99">
        <v>0</v>
      </c>
      <c r="BT15" s="134">
        <v>0</v>
      </c>
      <c r="BU15" s="83" t="s">
        <v>127</v>
      </c>
      <c r="BV15" s="83" t="s">
        <v>130</v>
      </c>
      <c r="BW15" s="88">
        <v>0</v>
      </c>
      <c r="BX15" s="3">
        <f t="shared" si="33"/>
        <v>0</v>
      </c>
      <c r="BY15" s="3">
        <f>'[1]shbö'!Y15</f>
        <v>0</v>
      </c>
      <c r="BZ15" s="3">
        <f>'[1]int.bev.'!BO15</f>
        <v>0</v>
      </c>
      <c r="CA15" s="99">
        <v>0</v>
      </c>
      <c r="CB15" s="134">
        <v>0</v>
      </c>
      <c r="CC15" s="83" t="s">
        <v>127</v>
      </c>
      <c r="CD15" s="83" t="s">
        <v>130</v>
      </c>
      <c r="CE15" s="89">
        <f t="shared" si="1"/>
        <v>0</v>
      </c>
      <c r="CF15" s="3">
        <f t="shared" si="34"/>
        <v>0</v>
      </c>
      <c r="CG15" s="3">
        <f t="shared" si="35"/>
        <v>0</v>
      </c>
      <c r="CH15" s="3">
        <f t="shared" si="36"/>
        <v>0</v>
      </c>
      <c r="CI15" s="89">
        <f t="shared" si="37"/>
        <v>0</v>
      </c>
      <c r="CJ15" s="388">
        <v>0</v>
      </c>
      <c r="CK15" s="83" t="s">
        <v>127</v>
      </c>
      <c r="CL15" s="83" t="s">
        <v>130</v>
      </c>
      <c r="CM15" s="88">
        <v>0</v>
      </c>
      <c r="CN15" s="3">
        <f t="shared" si="38"/>
        <v>0</v>
      </c>
      <c r="CO15" s="3">
        <f>'[1]shbö'!AE15</f>
        <v>0</v>
      </c>
      <c r="CP15" s="3">
        <f>'[1]int.bev.'!CC15</f>
        <v>0</v>
      </c>
      <c r="CQ15" s="99">
        <v>0</v>
      </c>
      <c r="CR15" s="134">
        <v>0</v>
      </c>
      <c r="CS15" s="83" t="s">
        <v>127</v>
      </c>
      <c r="CT15" s="83" t="s">
        <v>130</v>
      </c>
      <c r="CU15" s="100">
        <f t="shared" si="2"/>
        <v>0</v>
      </c>
      <c r="CV15" s="100">
        <f t="shared" si="3"/>
        <v>0</v>
      </c>
      <c r="CW15" s="100">
        <f t="shared" si="3"/>
        <v>0</v>
      </c>
      <c r="CX15" s="100">
        <f t="shared" si="3"/>
        <v>0</v>
      </c>
      <c r="CY15" s="100">
        <f t="shared" si="3"/>
        <v>0</v>
      </c>
      <c r="CZ15" s="388">
        <v>0</v>
      </c>
      <c r="DA15" s="83" t="s">
        <v>127</v>
      </c>
      <c r="DB15" s="83" t="s">
        <v>130</v>
      </c>
      <c r="DC15" s="88">
        <v>0</v>
      </c>
      <c r="DD15" s="3">
        <f t="shared" si="39"/>
        <v>0</v>
      </c>
      <c r="DE15" s="3">
        <f>'[1]shbö'!AM15</f>
        <v>0</v>
      </c>
      <c r="DF15" s="3">
        <f>'[1]int.bev.'!CQ15</f>
        <v>0</v>
      </c>
      <c r="DG15" s="99">
        <v>0</v>
      </c>
      <c r="DH15" s="134">
        <v>0</v>
      </c>
      <c r="DI15" s="83" t="s">
        <v>127</v>
      </c>
      <c r="DJ15" s="83" t="s">
        <v>130</v>
      </c>
      <c r="DK15" s="89">
        <f t="shared" si="4"/>
        <v>0</v>
      </c>
      <c r="DL15" s="3">
        <f t="shared" si="40"/>
        <v>0</v>
      </c>
      <c r="DM15" s="3">
        <f>'[1]shbö'!AP15</f>
        <v>0</v>
      </c>
      <c r="DN15" s="3">
        <f>'[1]int.bev.'!CX15</f>
        <v>0</v>
      </c>
      <c r="DO15" s="87">
        <f t="shared" si="49"/>
        <v>0</v>
      </c>
      <c r="DP15" s="388">
        <v>0</v>
      </c>
      <c r="DQ15" s="83" t="s">
        <v>127</v>
      </c>
      <c r="DR15" s="83" t="s">
        <v>130</v>
      </c>
      <c r="DS15" s="88">
        <v>0</v>
      </c>
      <c r="DT15" s="3">
        <f t="shared" si="41"/>
        <v>0</v>
      </c>
      <c r="DU15" s="3">
        <f>'[1]shbö'!AS15</f>
        <v>0</v>
      </c>
      <c r="DV15" s="3">
        <f>'[1]int.bev.'!DE15</f>
        <v>0</v>
      </c>
      <c r="DW15" s="99">
        <v>0</v>
      </c>
      <c r="DX15" s="134">
        <v>0</v>
      </c>
      <c r="DY15" s="83" t="s">
        <v>236</v>
      </c>
      <c r="DZ15" s="81">
        <v>0</v>
      </c>
      <c r="EA15" s="88">
        <v>3217</v>
      </c>
      <c r="EB15" s="3">
        <f t="shared" si="42"/>
        <v>0</v>
      </c>
      <c r="EC15" s="3">
        <f>'[1]shbö'!AV15</f>
        <v>-1359</v>
      </c>
      <c r="ED15" s="3">
        <f>'[1]int.bev.'!DL15</f>
        <v>1858</v>
      </c>
      <c r="EE15" s="99">
        <v>1932</v>
      </c>
      <c r="EF15" s="133">
        <f t="shared" si="43"/>
        <v>103.98277717976319</v>
      </c>
      <c r="EG15" s="83" t="s">
        <v>127</v>
      </c>
      <c r="EH15" s="83" t="s">
        <v>130</v>
      </c>
      <c r="EI15" s="88">
        <v>225</v>
      </c>
      <c r="EJ15" s="3">
        <f t="shared" si="44"/>
        <v>0</v>
      </c>
      <c r="EK15" s="3">
        <f>'[1]shbö'!AY15</f>
        <v>-225</v>
      </c>
      <c r="EL15" s="3">
        <f>'[1]int.bev.'!DS15</f>
        <v>0</v>
      </c>
      <c r="EM15" s="99">
        <v>0</v>
      </c>
      <c r="EN15" s="134">
        <v>0</v>
      </c>
      <c r="EO15" s="83" t="s">
        <v>127</v>
      </c>
      <c r="EP15" s="83" t="s">
        <v>130</v>
      </c>
      <c r="EQ15" s="98">
        <f t="shared" si="5"/>
        <v>2992</v>
      </c>
      <c r="ER15" s="98">
        <f t="shared" si="6"/>
        <v>0</v>
      </c>
      <c r="ES15" s="98">
        <f t="shared" si="6"/>
        <v>-1134</v>
      </c>
      <c r="ET15" s="98">
        <f t="shared" si="6"/>
        <v>1858</v>
      </c>
      <c r="EU15" s="98">
        <f t="shared" si="6"/>
        <v>1932</v>
      </c>
      <c r="EV15" s="133">
        <f t="shared" si="45"/>
        <v>103.98277717976319</v>
      </c>
      <c r="EW15" s="83" t="s">
        <v>127</v>
      </c>
      <c r="EX15" s="83" t="s">
        <v>130</v>
      </c>
      <c r="EY15" s="100">
        <f t="shared" si="7"/>
        <v>175686</v>
      </c>
      <c r="EZ15" s="100">
        <f t="shared" si="8"/>
        <v>5618</v>
      </c>
      <c r="FA15" s="100">
        <f t="shared" si="9"/>
        <v>-1359</v>
      </c>
      <c r="FB15" s="100">
        <f t="shared" si="10"/>
        <v>179945</v>
      </c>
      <c r="FC15" s="100">
        <f t="shared" si="11"/>
        <v>144422</v>
      </c>
      <c r="FD15" s="133">
        <f t="shared" si="46"/>
        <v>80.2589680180055</v>
      </c>
      <c r="FE15" s="83" t="s">
        <v>127</v>
      </c>
      <c r="FF15" s="83" t="s">
        <v>130</v>
      </c>
      <c r="FG15" s="100">
        <f t="shared" si="12"/>
        <v>175217</v>
      </c>
      <c r="FH15" s="100">
        <f t="shared" si="13"/>
        <v>4138</v>
      </c>
      <c r="FI15" s="100">
        <f t="shared" si="13"/>
        <v>-1134</v>
      </c>
      <c r="FJ15" s="100">
        <f t="shared" si="13"/>
        <v>178221</v>
      </c>
      <c r="FK15" s="100">
        <f t="shared" si="13"/>
        <v>142698</v>
      </c>
      <c r="FL15" s="133">
        <f t="shared" si="47"/>
        <v>80.06800545390274</v>
      </c>
      <c r="FM15" s="83" t="s">
        <v>127</v>
      </c>
      <c r="FN15" s="83" t="s">
        <v>130</v>
      </c>
      <c r="FO15" s="100">
        <f t="shared" si="14"/>
        <v>469</v>
      </c>
      <c r="FP15" s="100">
        <f t="shared" si="15"/>
        <v>1480</v>
      </c>
      <c r="FQ15" s="100">
        <f t="shared" si="16"/>
        <v>-225</v>
      </c>
      <c r="FR15" s="100">
        <f t="shared" si="17"/>
        <v>1724</v>
      </c>
      <c r="FS15" s="100">
        <f t="shared" si="18"/>
        <v>1724</v>
      </c>
      <c r="FT15" s="133">
        <f t="shared" si="48"/>
        <v>100</v>
      </c>
      <c r="FU15" s="123" t="s">
        <v>116</v>
      </c>
      <c r="FV15" s="123" t="s">
        <v>116</v>
      </c>
      <c r="FW15" s="123" t="s">
        <v>116</v>
      </c>
      <c r="FX15" s="57" t="s">
        <v>4</v>
      </c>
      <c r="FY15" s="57"/>
      <c r="FZ15" s="57"/>
      <c r="GA15" s="57"/>
      <c r="GB15" s="57"/>
      <c r="GC15" s="57"/>
      <c r="GD15" s="123" t="s">
        <v>116</v>
      </c>
      <c r="GE15" s="123" t="s">
        <v>116</v>
      </c>
      <c r="GF15" s="123" t="s">
        <v>116</v>
      </c>
      <c r="GG15" s="109" t="s">
        <v>4</v>
      </c>
      <c r="GH15" s="109"/>
      <c r="GI15" s="109"/>
      <c r="GJ15" s="109"/>
      <c r="GK15" s="109"/>
      <c r="GL15" s="109"/>
      <c r="GM15" s="123" t="s">
        <v>116</v>
      </c>
      <c r="GN15" s="123" t="s">
        <v>116</v>
      </c>
      <c r="GO15" s="123" t="s">
        <v>116</v>
      </c>
      <c r="GP15" s="109" t="s">
        <v>4</v>
      </c>
      <c r="GQ15" s="109"/>
      <c r="GR15" s="109"/>
      <c r="GS15" s="109"/>
      <c r="GT15" s="109"/>
      <c r="GU15" s="109"/>
      <c r="GV15" s="123" t="s">
        <v>116</v>
      </c>
      <c r="GW15" s="123" t="s">
        <v>116</v>
      </c>
      <c r="GX15" s="123" t="s">
        <v>116</v>
      </c>
      <c r="GY15" s="57" t="s">
        <v>4</v>
      </c>
      <c r="GZ15" s="57"/>
      <c r="HA15" s="57"/>
      <c r="HB15" s="57"/>
      <c r="HC15" s="57"/>
      <c r="HD15" s="57"/>
      <c r="HE15" s="123" t="s">
        <v>116</v>
      </c>
      <c r="HF15" s="123" t="s">
        <v>116</v>
      </c>
      <c r="HG15" s="123" t="s">
        <v>116</v>
      </c>
      <c r="HH15" s="109" t="s">
        <v>4</v>
      </c>
      <c r="HI15" s="109"/>
      <c r="HJ15" s="109"/>
      <c r="HK15" s="109"/>
      <c r="HL15" s="109"/>
      <c r="HM15" s="109"/>
      <c r="HN15" s="123" t="s">
        <v>116</v>
      </c>
      <c r="HO15" s="123" t="s">
        <v>116</v>
      </c>
      <c r="HP15" s="123" t="s">
        <v>116</v>
      </c>
      <c r="HQ15" s="57" t="s">
        <v>116</v>
      </c>
      <c r="HR15" s="57"/>
      <c r="HS15" s="57"/>
      <c r="HT15" s="57"/>
      <c r="HU15" s="57"/>
      <c r="HV15" s="57"/>
    </row>
    <row r="16" spans="1:230" ht="12.75">
      <c r="A16" s="89" t="s">
        <v>129</v>
      </c>
      <c r="B16" s="83" t="s">
        <v>132</v>
      </c>
      <c r="C16" s="97">
        <v>6114</v>
      </c>
      <c r="D16" s="3">
        <f t="shared" si="20"/>
        <v>0</v>
      </c>
      <c r="E16" s="3">
        <f>'[1]shbö'!E16</f>
        <v>1387</v>
      </c>
      <c r="F16" s="3">
        <f>'[1]int.bev.'!D16</f>
        <v>7501</v>
      </c>
      <c r="G16" s="99">
        <v>6969</v>
      </c>
      <c r="H16" s="133">
        <f t="shared" si="21"/>
        <v>92.90761231835756</v>
      </c>
      <c r="I16" s="83" t="s">
        <v>129</v>
      </c>
      <c r="J16" s="83" t="s">
        <v>132</v>
      </c>
      <c r="K16" s="97">
        <v>0</v>
      </c>
      <c r="L16" s="3">
        <f t="shared" si="22"/>
        <v>0</v>
      </c>
      <c r="M16" s="3">
        <f>'[1]shbö'!H16</f>
        <v>0</v>
      </c>
      <c r="N16" s="3">
        <f>'[1]int.bev.'!K16</f>
        <v>0</v>
      </c>
      <c r="O16" s="99">
        <v>0</v>
      </c>
      <c r="P16" s="134">
        <v>0</v>
      </c>
      <c r="Q16" s="83" t="s">
        <v>129</v>
      </c>
      <c r="R16" s="83" t="s">
        <v>132</v>
      </c>
      <c r="S16" s="97">
        <v>0</v>
      </c>
      <c r="T16" s="3">
        <f t="shared" si="23"/>
        <v>0</v>
      </c>
      <c r="U16" s="3">
        <f>'[1]shbö'!K16</f>
        <v>0</v>
      </c>
      <c r="V16" s="3">
        <f>'[1]int.bev.'!R16</f>
        <v>0</v>
      </c>
      <c r="W16" s="99">
        <v>0</v>
      </c>
      <c r="X16" s="134">
        <v>0</v>
      </c>
      <c r="Y16" s="83" t="s">
        <v>129</v>
      </c>
      <c r="Z16" s="83" t="s">
        <v>132</v>
      </c>
      <c r="AA16" s="97">
        <v>0</v>
      </c>
      <c r="AB16" s="3">
        <f t="shared" si="24"/>
        <v>0</v>
      </c>
      <c r="AC16" s="3">
        <f>'[1]shbö'!N16</f>
        <v>0</v>
      </c>
      <c r="AD16" s="3">
        <f>'[1]int.bev.'!Y16</f>
        <v>0</v>
      </c>
      <c r="AE16" s="99">
        <v>0</v>
      </c>
      <c r="AF16" s="134">
        <v>0</v>
      </c>
      <c r="AG16" s="83" t="s">
        <v>129</v>
      </c>
      <c r="AH16" s="83" t="s">
        <v>132</v>
      </c>
      <c r="AI16" s="97">
        <v>110248</v>
      </c>
      <c r="AJ16" s="3">
        <f t="shared" si="25"/>
        <v>3659</v>
      </c>
      <c r="AK16" s="99">
        <v>0</v>
      </c>
      <c r="AL16" s="3">
        <f>'[1]int.bev.'!AF16</f>
        <v>113907</v>
      </c>
      <c r="AM16" s="99">
        <v>91910</v>
      </c>
      <c r="AN16" s="133">
        <f t="shared" si="26"/>
        <v>80.68863195413802</v>
      </c>
      <c r="AO16" s="83" t="s">
        <v>129</v>
      </c>
      <c r="AP16" s="83" t="s">
        <v>132</v>
      </c>
      <c r="AQ16" s="97">
        <v>0</v>
      </c>
      <c r="AR16" s="3">
        <f t="shared" si="27"/>
        <v>437</v>
      </c>
      <c r="AS16" s="99">
        <v>0</v>
      </c>
      <c r="AT16" s="3">
        <f>'[1]int.bev.'!AM16</f>
        <v>437</v>
      </c>
      <c r="AU16" s="99">
        <v>437</v>
      </c>
      <c r="AV16" s="133">
        <f t="shared" si="28"/>
        <v>100</v>
      </c>
      <c r="AW16" s="83" t="s">
        <v>129</v>
      </c>
      <c r="AX16" s="83" t="s">
        <v>132</v>
      </c>
      <c r="AY16" s="98">
        <f t="shared" si="29"/>
        <v>110248</v>
      </c>
      <c r="AZ16" s="98">
        <f t="shared" si="0"/>
        <v>3222</v>
      </c>
      <c r="BA16" s="98">
        <f t="shared" si="0"/>
        <v>0</v>
      </c>
      <c r="BB16" s="98">
        <f t="shared" si="0"/>
        <v>113470</v>
      </c>
      <c r="BC16" s="98">
        <f t="shared" si="0"/>
        <v>91473</v>
      </c>
      <c r="BD16" s="133">
        <f t="shared" si="30"/>
        <v>80.61425927557944</v>
      </c>
      <c r="BE16" s="83" t="s">
        <v>129</v>
      </c>
      <c r="BF16" s="83" t="s">
        <v>132</v>
      </c>
      <c r="BG16" s="88">
        <v>0</v>
      </c>
      <c r="BH16" s="3">
        <f t="shared" si="31"/>
        <v>0</v>
      </c>
      <c r="BI16" s="3">
        <f>'[1]shbö'!Q16</f>
        <v>823</v>
      </c>
      <c r="BJ16" s="3">
        <f>'[1]int.bev.'!BA16</f>
        <v>823</v>
      </c>
      <c r="BK16" s="99">
        <v>2389</v>
      </c>
      <c r="BL16" s="133">
        <f t="shared" si="51"/>
        <v>290.2794653705954</v>
      </c>
      <c r="BM16" s="83" t="s">
        <v>129</v>
      </c>
      <c r="BN16" s="83" t="s">
        <v>132</v>
      </c>
      <c r="BO16" s="88">
        <v>0</v>
      </c>
      <c r="BP16" s="3">
        <f t="shared" si="32"/>
        <v>0</v>
      </c>
      <c r="BQ16" s="3">
        <f>'[1]shbö'!V16</f>
        <v>0</v>
      </c>
      <c r="BR16" s="3">
        <f>'[1]int.bev.'!BH16</f>
        <v>0</v>
      </c>
      <c r="BS16" s="99">
        <v>0</v>
      </c>
      <c r="BT16" s="134">
        <v>0</v>
      </c>
      <c r="BU16" s="83" t="s">
        <v>129</v>
      </c>
      <c r="BV16" s="83" t="s">
        <v>132</v>
      </c>
      <c r="BW16" s="88">
        <v>0</v>
      </c>
      <c r="BX16" s="3">
        <f t="shared" si="33"/>
        <v>0</v>
      </c>
      <c r="BY16" s="3">
        <f>'[1]shbö'!Y16</f>
        <v>0</v>
      </c>
      <c r="BZ16" s="3">
        <f>'[1]int.bev.'!BO16</f>
        <v>0</v>
      </c>
      <c r="CA16" s="99">
        <v>0</v>
      </c>
      <c r="CB16" s="134">
        <v>0</v>
      </c>
      <c r="CC16" s="83" t="s">
        <v>129</v>
      </c>
      <c r="CD16" s="83" t="s">
        <v>132</v>
      </c>
      <c r="CE16" s="89">
        <f t="shared" si="1"/>
        <v>0</v>
      </c>
      <c r="CF16" s="3">
        <f t="shared" si="34"/>
        <v>0</v>
      </c>
      <c r="CG16" s="3">
        <f t="shared" si="35"/>
        <v>0</v>
      </c>
      <c r="CH16" s="3">
        <f t="shared" si="36"/>
        <v>0</v>
      </c>
      <c r="CI16" s="89">
        <f t="shared" si="37"/>
        <v>0</v>
      </c>
      <c r="CJ16" s="388">
        <v>0</v>
      </c>
      <c r="CK16" s="83" t="s">
        <v>129</v>
      </c>
      <c r="CL16" s="83" t="s">
        <v>132</v>
      </c>
      <c r="CM16" s="88">
        <v>0</v>
      </c>
      <c r="CN16" s="3">
        <f t="shared" si="38"/>
        <v>0</v>
      </c>
      <c r="CO16" s="3">
        <f>'[1]shbö'!AE16</f>
        <v>0</v>
      </c>
      <c r="CP16" s="3">
        <f>'[1]int.bev.'!CC16</f>
        <v>0</v>
      </c>
      <c r="CQ16" s="99">
        <v>0</v>
      </c>
      <c r="CR16" s="134">
        <v>0</v>
      </c>
      <c r="CS16" s="83" t="s">
        <v>129</v>
      </c>
      <c r="CT16" s="83" t="s">
        <v>132</v>
      </c>
      <c r="CU16" s="100">
        <f t="shared" si="2"/>
        <v>0</v>
      </c>
      <c r="CV16" s="100">
        <f t="shared" si="3"/>
        <v>0</v>
      </c>
      <c r="CW16" s="100">
        <f t="shared" si="3"/>
        <v>823</v>
      </c>
      <c r="CX16" s="100">
        <f t="shared" si="3"/>
        <v>823</v>
      </c>
      <c r="CY16" s="100">
        <f t="shared" si="3"/>
        <v>2389</v>
      </c>
      <c r="CZ16" s="133">
        <f t="shared" si="52"/>
        <v>290.2794653705954</v>
      </c>
      <c r="DA16" s="83" t="s">
        <v>129</v>
      </c>
      <c r="DB16" s="83" t="s">
        <v>132</v>
      </c>
      <c r="DC16" s="88">
        <v>0</v>
      </c>
      <c r="DD16" s="3">
        <f t="shared" si="39"/>
        <v>0</v>
      </c>
      <c r="DE16" s="3">
        <f>'[1]shbö'!AM16</f>
        <v>0</v>
      </c>
      <c r="DF16" s="3">
        <f>'[1]int.bev.'!CQ16</f>
        <v>0</v>
      </c>
      <c r="DG16" s="99">
        <v>0</v>
      </c>
      <c r="DH16" s="134">
        <v>0</v>
      </c>
      <c r="DI16" s="83" t="s">
        <v>129</v>
      </c>
      <c r="DJ16" s="83" t="s">
        <v>132</v>
      </c>
      <c r="DK16" s="89">
        <f t="shared" si="4"/>
        <v>0</v>
      </c>
      <c r="DL16" s="3">
        <f t="shared" si="40"/>
        <v>0</v>
      </c>
      <c r="DM16" s="3">
        <f>'[1]shbö'!AP16</f>
        <v>823</v>
      </c>
      <c r="DN16" s="3">
        <f>'[1]int.bev.'!CX16</f>
        <v>823</v>
      </c>
      <c r="DO16" s="87">
        <f t="shared" si="49"/>
        <v>1448</v>
      </c>
      <c r="DP16" s="133">
        <f t="shared" si="53"/>
        <v>175.94167679222357</v>
      </c>
      <c r="DQ16" s="83" t="s">
        <v>129</v>
      </c>
      <c r="DR16" s="83" t="s">
        <v>132</v>
      </c>
      <c r="DS16" s="88">
        <v>0</v>
      </c>
      <c r="DT16" s="3">
        <f t="shared" si="41"/>
        <v>0</v>
      </c>
      <c r="DU16" s="3">
        <f>'[1]shbö'!AS16</f>
        <v>0</v>
      </c>
      <c r="DV16" s="3">
        <f>'[1]int.bev.'!DE16</f>
        <v>0</v>
      </c>
      <c r="DW16" s="99">
        <v>0</v>
      </c>
      <c r="DX16" s="134">
        <v>0</v>
      </c>
      <c r="DY16" s="83" t="s">
        <v>237</v>
      </c>
      <c r="DZ16" s="81">
        <v>941</v>
      </c>
      <c r="EA16" s="88">
        <v>1472</v>
      </c>
      <c r="EB16" s="3">
        <f t="shared" si="42"/>
        <v>0</v>
      </c>
      <c r="EC16" s="3">
        <f>'[1]shbö'!AV16</f>
        <v>-359</v>
      </c>
      <c r="ED16" s="3">
        <f>'[1]int.bev.'!DL16</f>
        <v>1113</v>
      </c>
      <c r="EE16" s="99">
        <v>1113</v>
      </c>
      <c r="EF16" s="133">
        <f t="shared" si="43"/>
        <v>100</v>
      </c>
      <c r="EG16" s="83" t="s">
        <v>129</v>
      </c>
      <c r="EH16" s="83" t="s">
        <v>132</v>
      </c>
      <c r="EI16" s="88">
        <v>0</v>
      </c>
      <c r="EJ16" s="3">
        <f t="shared" si="44"/>
        <v>0</v>
      </c>
      <c r="EK16" s="3">
        <f>'[1]shbö'!AY16</f>
        <v>0</v>
      </c>
      <c r="EL16" s="3">
        <f>'[1]int.bev.'!DS16</f>
        <v>0</v>
      </c>
      <c r="EM16" s="99">
        <v>0</v>
      </c>
      <c r="EN16" s="134">
        <v>0</v>
      </c>
      <c r="EO16" s="83" t="s">
        <v>129</v>
      </c>
      <c r="EP16" s="83" t="s">
        <v>132</v>
      </c>
      <c r="EQ16" s="98">
        <f t="shared" si="5"/>
        <v>1472</v>
      </c>
      <c r="ER16" s="98">
        <f t="shared" si="6"/>
        <v>0</v>
      </c>
      <c r="ES16" s="98">
        <f t="shared" si="6"/>
        <v>-359</v>
      </c>
      <c r="ET16" s="98">
        <f t="shared" si="6"/>
        <v>1113</v>
      </c>
      <c r="EU16" s="98">
        <f t="shared" si="6"/>
        <v>1113</v>
      </c>
      <c r="EV16" s="133">
        <f t="shared" si="45"/>
        <v>100</v>
      </c>
      <c r="EW16" s="83" t="s">
        <v>129</v>
      </c>
      <c r="EX16" s="83" t="s">
        <v>132</v>
      </c>
      <c r="EY16" s="100">
        <f t="shared" si="7"/>
        <v>117834</v>
      </c>
      <c r="EZ16" s="100">
        <f t="shared" si="8"/>
        <v>3659</v>
      </c>
      <c r="FA16" s="100">
        <f t="shared" si="9"/>
        <v>1851</v>
      </c>
      <c r="FB16" s="100">
        <f t="shared" si="10"/>
        <v>123344</v>
      </c>
      <c r="FC16" s="100">
        <f t="shared" si="11"/>
        <v>102381</v>
      </c>
      <c r="FD16" s="133">
        <f t="shared" si="46"/>
        <v>83.00444285899597</v>
      </c>
      <c r="FE16" s="83" t="s">
        <v>129</v>
      </c>
      <c r="FF16" s="83" t="s">
        <v>132</v>
      </c>
      <c r="FG16" s="100">
        <f t="shared" si="12"/>
        <v>117834</v>
      </c>
      <c r="FH16" s="100">
        <f t="shared" si="13"/>
        <v>3222</v>
      </c>
      <c r="FI16" s="100">
        <f t="shared" si="13"/>
        <v>1851</v>
      </c>
      <c r="FJ16" s="100">
        <f t="shared" si="13"/>
        <v>122907</v>
      </c>
      <c r="FK16" s="100">
        <f t="shared" si="13"/>
        <v>101944</v>
      </c>
      <c r="FL16" s="133">
        <f t="shared" si="47"/>
        <v>82.94401458012969</v>
      </c>
      <c r="FM16" s="83" t="s">
        <v>129</v>
      </c>
      <c r="FN16" s="83" t="s">
        <v>132</v>
      </c>
      <c r="FO16" s="100">
        <f t="shared" si="14"/>
        <v>0</v>
      </c>
      <c r="FP16" s="100">
        <f t="shared" si="15"/>
        <v>437</v>
      </c>
      <c r="FQ16" s="100">
        <f t="shared" si="16"/>
        <v>0</v>
      </c>
      <c r="FR16" s="100">
        <f t="shared" si="17"/>
        <v>437</v>
      </c>
      <c r="FS16" s="100">
        <f t="shared" si="18"/>
        <v>437</v>
      </c>
      <c r="FT16" s="133">
        <f t="shared" si="48"/>
        <v>100</v>
      </c>
      <c r="FU16" s="124" t="s">
        <v>118</v>
      </c>
      <c r="FV16" s="124" t="s">
        <v>90</v>
      </c>
      <c r="FW16" s="124" t="s">
        <v>93</v>
      </c>
      <c r="FX16" s="106" t="s">
        <v>6</v>
      </c>
      <c r="FY16" s="106"/>
      <c r="FZ16" s="106"/>
      <c r="GA16" s="106"/>
      <c r="GB16" s="106"/>
      <c r="GC16" s="106"/>
      <c r="GD16" s="124" t="s">
        <v>118</v>
      </c>
      <c r="GE16" s="124" t="s">
        <v>90</v>
      </c>
      <c r="GF16" s="124" t="s">
        <v>93</v>
      </c>
      <c r="GG16" s="51" t="s">
        <v>7</v>
      </c>
      <c r="GH16" s="51"/>
      <c r="GI16" s="51"/>
      <c r="GJ16" s="51"/>
      <c r="GK16" s="51"/>
      <c r="GL16" s="51"/>
      <c r="GM16" s="124" t="s">
        <v>118</v>
      </c>
      <c r="GN16" s="124" t="s">
        <v>90</v>
      </c>
      <c r="GO16" s="124" t="s">
        <v>93</v>
      </c>
      <c r="GP16" s="51" t="s">
        <v>8</v>
      </c>
      <c r="GQ16" s="51"/>
      <c r="GR16" s="51"/>
      <c r="GS16" s="51"/>
      <c r="GT16" s="51"/>
      <c r="GU16" s="51"/>
      <c r="GV16" s="124" t="s">
        <v>118</v>
      </c>
      <c r="GW16" s="124" t="s">
        <v>90</v>
      </c>
      <c r="GX16" s="124" t="s">
        <v>93</v>
      </c>
      <c r="GY16" s="108" t="s">
        <v>11</v>
      </c>
      <c r="GZ16" s="106"/>
      <c r="HA16" s="106"/>
      <c r="HB16" s="106"/>
      <c r="HC16" s="106"/>
      <c r="HD16" s="106"/>
      <c r="HE16" s="124" t="s">
        <v>118</v>
      </c>
      <c r="HF16" s="124" t="s">
        <v>90</v>
      </c>
      <c r="HG16" s="124" t="s">
        <v>93</v>
      </c>
      <c r="HH16" s="113" t="s">
        <v>14</v>
      </c>
      <c r="HI16" s="51"/>
      <c r="HJ16" s="51"/>
      <c r="HK16" s="51"/>
      <c r="HL16" s="51"/>
      <c r="HM16" s="51"/>
      <c r="HN16" s="124" t="s">
        <v>118</v>
      </c>
      <c r="HO16" s="124" t="s">
        <v>90</v>
      </c>
      <c r="HP16" s="124" t="s">
        <v>93</v>
      </c>
      <c r="HQ16" s="108" t="s">
        <v>82</v>
      </c>
      <c r="HR16" s="106"/>
      <c r="HS16" s="106"/>
      <c r="HT16" s="106"/>
      <c r="HU16" s="106"/>
      <c r="HV16" s="106"/>
    </row>
    <row r="17" spans="1:230" ht="12.75">
      <c r="A17" s="89" t="s">
        <v>131</v>
      </c>
      <c r="B17" s="83" t="s">
        <v>134</v>
      </c>
      <c r="C17" s="97">
        <v>13893</v>
      </c>
      <c r="D17" s="3">
        <f t="shared" si="20"/>
        <v>471</v>
      </c>
      <c r="E17" s="3">
        <f>'[1]shbö'!E17</f>
        <v>394</v>
      </c>
      <c r="F17" s="3">
        <f>'[1]int.bev.'!D17</f>
        <v>14758</v>
      </c>
      <c r="G17" s="99">
        <v>10222</v>
      </c>
      <c r="H17" s="133">
        <f t="shared" si="21"/>
        <v>69.26412793061391</v>
      </c>
      <c r="I17" s="83" t="s">
        <v>131</v>
      </c>
      <c r="J17" s="83" t="s">
        <v>134</v>
      </c>
      <c r="K17" s="97">
        <v>0</v>
      </c>
      <c r="L17" s="3">
        <f t="shared" si="22"/>
        <v>0</v>
      </c>
      <c r="M17" s="3">
        <f>'[1]shbö'!H17</f>
        <v>0</v>
      </c>
      <c r="N17" s="3">
        <f>'[1]int.bev.'!K17</f>
        <v>0</v>
      </c>
      <c r="O17" s="99">
        <v>0</v>
      </c>
      <c r="P17" s="134">
        <v>0</v>
      </c>
      <c r="Q17" s="83" t="s">
        <v>131</v>
      </c>
      <c r="R17" s="83" t="s">
        <v>134</v>
      </c>
      <c r="S17" s="97">
        <v>0</v>
      </c>
      <c r="T17" s="3">
        <f t="shared" si="23"/>
        <v>0</v>
      </c>
      <c r="U17" s="3">
        <f>'[1]shbö'!K17</f>
        <v>0</v>
      </c>
      <c r="V17" s="3">
        <f>'[1]int.bev.'!R17</f>
        <v>0</v>
      </c>
      <c r="W17" s="99">
        <v>0</v>
      </c>
      <c r="X17" s="134">
        <v>0</v>
      </c>
      <c r="Y17" s="83" t="s">
        <v>131</v>
      </c>
      <c r="Z17" s="83" t="s">
        <v>134</v>
      </c>
      <c r="AA17" s="97">
        <v>0</v>
      </c>
      <c r="AB17" s="3">
        <f t="shared" si="24"/>
        <v>0</v>
      </c>
      <c r="AC17" s="3">
        <f>'[1]shbö'!N17</f>
        <v>0</v>
      </c>
      <c r="AD17" s="3">
        <f>'[1]int.bev.'!Y17</f>
        <v>0</v>
      </c>
      <c r="AE17" s="99">
        <v>0</v>
      </c>
      <c r="AF17" s="134">
        <v>0</v>
      </c>
      <c r="AG17" s="83" t="s">
        <v>131</v>
      </c>
      <c r="AH17" s="83" t="s">
        <v>134</v>
      </c>
      <c r="AI17" s="97">
        <v>149103</v>
      </c>
      <c r="AJ17" s="3">
        <f t="shared" si="25"/>
        <v>7419</v>
      </c>
      <c r="AK17" s="99">
        <v>0</v>
      </c>
      <c r="AL17" s="3">
        <f>'[1]int.bev.'!AF17</f>
        <v>156522</v>
      </c>
      <c r="AM17" s="99">
        <v>119224</v>
      </c>
      <c r="AN17" s="133">
        <f t="shared" si="26"/>
        <v>76.17076193761899</v>
      </c>
      <c r="AO17" s="83" t="s">
        <v>131</v>
      </c>
      <c r="AP17" s="83" t="s">
        <v>134</v>
      </c>
      <c r="AQ17" s="97">
        <v>0</v>
      </c>
      <c r="AR17" s="3">
        <f t="shared" si="27"/>
        <v>1189</v>
      </c>
      <c r="AS17" s="99">
        <v>0</v>
      </c>
      <c r="AT17" s="3">
        <f>'[1]int.bev.'!AM17</f>
        <v>1189</v>
      </c>
      <c r="AU17" s="99">
        <v>1189</v>
      </c>
      <c r="AV17" s="133">
        <f t="shared" si="28"/>
        <v>100</v>
      </c>
      <c r="AW17" s="83" t="s">
        <v>131</v>
      </c>
      <c r="AX17" s="83" t="s">
        <v>134</v>
      </c>
      <c r="AY17" s="98">
        <f t="shared" si="29"/>
        <v>149103</v>
      </c>
      <c r="AZ17" s="98">
        <f t="shared" si="0"/>
        <v>6230</v>
      </c>
      <c r="BA17" s="98">
        <f t="shared" si="0"/>
        <v>0</v>
      </c>
      <c r="BB17" s="98">
        <f t="shared" si="0"/>
        <v>155333</v>
      </c>
      <c r="BC17" s="98">
        <f t="shared" si="0"/>
        <v>118035</v>
      </c>
      <c r="BD17" s="133">
        <f t="shared" si="30"/>
        <v>75.98836049004397</v>
      </c>
      <c r="BE17" s="83" t="s">
        <v>131</v>
      </c>
      <c r="BF17" s="83" t="s">
        <v>134</v>
      </c>
      <c r="BG17" s="88">
        <v>0</v>
      </c>
      <c r="BH17" s="3">
        <f t="shared" si="31"/>
        <v>0</v>
      </c>
      <c r="BI17" s="3">
        <f>'[1]shbö'!Q17</f>
        <v>0</v>
      </c>
      <c r="BJ17" s="3">
        <f>'[1]int.bev.'!BA17</f>
        <v>0</v>
      </c>
      <c r="BK17" s="99">
        <v>371</v>
      </c>
      <c r="BL17" s="388">
        <v>0</v>
      </c>
      <c r="BM17" s="83" t="s">
        <v>131</v>
      </c>
      <c r="BN17" s="83" t="s">
        <v>134</v>
      </c>
      <c r="BO17" s="88">
        <v>0</v>
      </c>
      <c r="BP17" s="3">
        <f t="shared" si="32"/>
        <v>0</v>
      </c>
      <c r="BQ17" s="3">
        <f>'[1]shbö'!V17</f>
        <v>0</v>
      </c>
      <c r="BR17" s="3">
        <f>'[1]int.bev.'!BH17</f>
        <v>0</v>
      </c>
      <c r="BS17" s="99">
        <v>0</v>
      </c>
      <c r="BT17" s="134">
        <v>0</v>
      </c>
      <c r="BU17" s="83" t="s">
        <v>131</v>
      </c>
      <c r="BV17" s="83" t="s">
        <v>134</v>
      </c>
      <c r="BW17" s="88">
        <v>0</v>
      </c>
      <c r="BX17" s="3">
        <f t="shared" si="33"/>
        <v>0</v>
      </c>
      <c r="BY17" s="3">
        <f>'[1]shbö'!Y17</f>
        <v>0</v>
      </c>
      <c r="BZ17" s="3">
        <f>'[1]int.bev.'!BO17</f>
        <v>0</v>
      </c>
      <c r="CA17" s="99">
        <v>0</v>
      </c>
      <c r="CB17" s="134">
        <v>0</v>
      </c>
      <c r="CC17" s="83" t="s">
        <v>131</v>
      </c>
      <c r="CD17" s="83" t="s">
        <v>134</v>
      </c>
      <c r="CE17" s="89">
        <f t="shared" si="1"/>
        <v>0</v>
      </c>
      <c r="CF17" s="3">
        <f t="shared" si="34"/>
        <v>0</v>
      </c>
      <c r="CG17" s="3">
        <f t="shared" si="35"/>
        <v>0</v>
      </c>
      <c r="CH17" s="3">
        <f t="shared" si="36"/>
        <v>0</v>
      </c>
      <c r="CI17" s="89">
        <f t="shared" si="37"/>
        <v>0</v>
      </c>
      <c r="CJ17" s="388">
        <v>0</v>
      </c>
      <c r="CK17" s="83" t="s">
        <v>131</v>
      </c>
      <c r="CL17" s="83" t="s">
        <v>134</v>
      </c>
      <c r="CM17" s="88">
        <v>0</v>
      </c>
      <c r="CN17" s="3">
        <f t="shared" si="38"/>
        <v>0</v>
      </c>
      <c r="CO17" s="3">
        <f>'[1]shbö'!AE17</f>
        <v>0</v>
      </c>
      <c r="CP17" s="3">
        <f>'[1]int.bev.'!CC17</f>
        <v>0</v>
      </c>
      <c r="CQ17" s="99">
        <v>0</v>
      </c>
      <c r="CR17" s="134">
        <v>0</v>
      </c>
      <c r="CS17" s="83" t="s">
        <v>131</v>
      </c>
      <c r="CT17" s="83" t="s">
        <v>134</v>
      </c>
      <c r="CU17" s="100">
        <f t="shared" si="2"/>
        <v>0</v>
      </c>
      <c r="CV17" s="100">
        <f t="shared" si="3"/>
        <v>0</v>
      </c>
      <c r="CW17" s="100">
        <f t="shared" si="3"/>
        <v>0</v>
      </c>
      <c r="CX17" s="100">
        <f t="shared" si="3"/>
        <v>0</v>
      </c>
      <c r="CY17" s="100">
        <f t="shared" si="3"/>
        <v>371</v>
      </c>
      <c r="CZ17" s="388">
        <v>0</v>
      </c>
      <c r="DA17" s="83" t="s">
        <v>131</v>
      </c>
      <c r="DB17" s="83" t="s">
        <v>134</v>
      </c>
      <c r="DC17" s="88">
        <v>0</v>
      </c>
      <c r="DD17" s="3">
        <f t="shared" si="39"/>
        <v>0</v>
      </c>
      <c r="DE17" s="3">
        <f>'[1]shbö'!AM17</f>
        <v>0</v>
      </c>
      <c r="DF17" s="3">
        <f>'[1]int.bev.'!CQ17</f>
        <v>0</v>
      </c>
      <c r="DG17" s="99">
        <v>0</v>
      </c>
      <c r="DH17" s="134">
        <v>0</v>
      </c>
      <c r="DI17" s="83" t="s">
        <v>131</v>
      </c>
      <c r="DJ17" s="83" t="s">
        <v>134</v>
      </c>
      <c r="DK17" s="89">
        <f t="shared" si="4"/>
        <v>0</v>
      </c>
      <c r="DL17" s="3">
        <f t="shared" si="40"/>
        <v>0</v>
      </c>
      <c r="DM17" s="3">
        <f>'[1]shbö'!AP17</f>
        <v>0</v>
      </c>
      <c r="DN17" s="3">
        <f>'[1]int.bev.'!CX17</f>
        <v>0</v>
      </c>
      <c r="DO17" s="87">
        <f t="shared" si="49"/>
        <v>0</v>
      </c>
      <c r="DP17" s="388">
        <v>0</v>
      </c>
      <c r="DQ17" s="83" t="s">
        <v>131</v>
      </c>
      <c r="DR17" s="83" t="s">
        <v>134</v>
      </c>
      <c r="DS17" s="88">
        <v>0</v>
      </c>
      <c r="DT17" s="3">
        <f t="shared" si="41"/>
        <v>0</v>
      </c>
      <c r="DU17" s="3">
        <f>'[1]shbö'!AS17</f>
        <v>0</v>
      </c>
      <c r="DV17" s="3">
        <f>'[1]int.bev.'!DE17</f>
        <v>0</v>
      </c>
      <c r="DW17" s="99">
        <v>0</v>
      </c>
      <c r="DX17" s="134">
        <v>0</v>
      </c>
      <c r="DY17" s="83" t="s">
        <v>238</v>
      </c>
      <c r="DZ17" s="81">
        <v>371</v>
      </c>
      <c r="EA17" s="88">
        <v>0</v>
      </c>
      <c r="EB17" s="3">
        <f t="shared" si="42"/>
        <v>0</v>
      </c>
      <c r="EC17" s="3">
        <f>'[1]shbö'!AV17</f>
        <v>131</v>
      </c>
      <c r="ED17" s="3">
        <f>'[1]int.bev.'!DL17</f>
        <v>131</v>
      </c>
      <c r="EE17" s="99">
        <v>131</v>
      </c>
      <c r="EF17" s="133">
        <f t="shared" si="43"/>
        <v>100</v>
      </c>
      <c r="EG17" s="83" t="s">
        <v>131</v>
      </c>
      <c r="EH17" s="83" t="s">
        <v>134</v>
      </c>
      <c r="EI17" s="88">
        <v>0</v>
      </c>
      <c r="EJ17" s="3">
        <f t="shared" si="44"/>
        <v>0</v>
      </c>
      <c r="EK17" s="3">
        <f>'[1]shbö'!AY17</f>
        <v>0</v>
      </c>
      <c r="EL17" s="3">
        <f>'[1]int.bev.'!DS17</f>
        <v>0</v>
      </c>
      <c r="EM17" s="99">
        <v>0</v>
      </c>
      <c r="EN17" s="134">
        <v>0</v>
      </c>
      <c r="EO17" s="83" t="s">
        <v>131</v>
      </c>
      <c r="EP17" s="83" t="s">
        <v>134</v>
      </c>
      <c r="EQ17" s="98">
        <f t="shared" si="5"/>
        <v>0</v>
      </c>
      <c r="ER17" s="98">
        <f t="shared" si="6"/>
        <v>0</v>
      </c>
      <c r="ES17" s="98">
        <f t="shared" si="6"/>
        <v>131</v>
      </c>
      <c r="ET17" s="98">
        <f t="shared" si="6"/>
        <v>131</v>
      </c>
      <c r="EU17" s="98">
        <f t="shared" si="6"/>
        <v>131</v>
      </c>
      <c r="EV17" s="133">
        <f t="shared" si="45"/>
        <v>100</v>
      </c>
      <c r="EW17" s="83" t="s">
        <v>131</v>
      </c>
      <c r="EX17" s="83" t="s">
        <v>134</v>
      </c>
      <c r="EY17" s="100">
        <f t="shared" si="7"/>
        <v>162996</v>
      </c>
      <c r="EZ17" s="100">
        <f t="shared" si="8"/>
        <v>7890</v>
      </c>
      <c r="FA17" s="100">
        <f t="shared" si="9"/>
        <v>525</v>
      </c>
      <c r="FB17" s="100">
        <f t="shared" si="10"/>
        <v>171411</v>
      </c>
      <c r="FC17" s="100">
        <f t="shared" si="11"/>
        <v>129948</v>
      </c>
      <c r="FD17" s="133">
        <f t="shared" si="46"/>
        <v>75.81077060398691</v>
      </c>
      <c r="FE17" s="83" t="s">
        <v>131</v>
      </c>
      <c r="FF17" s="83" t="s">
        <v>134</v>
      </c>
      <c r="FG17" s="100">
        <f t="shared" si="12"/>
        <v>162996</v>
      </c>
      <c r="FH17" s="100">
        <f t="shared" si="13"/>
        <v>6701</v>
      </c>
      <c r="FI17" s="100">
        <f t="shared" si="13"/>
        <v>525</v>
      </c>
      <c r="FJ17" s="100">
        <f t="shared" si="13"/>
        <v>170222</v>
      </c>
      <c r="FK17" s="100">
        <f t="shared" si="13"/>
        <v>128759</v>
      </c>
      <c r="FL17" s="133">
        <f t="shared" si="47"/>
        <v>75.64180893186546</v>
      </c>
      <c r="FM17" s="83" t="s">
        <v>131</v>
      </c>
      <c r="FN17" s="83" t="s">
        <v>134</v>
      </c>
      <c r="FO17" s="100">
        <f t="shared" si="14"/>
        <v>0</v>
      </c>
      <c r="FP17" s="100">
        <f t="shared" si="15"/>
        <v>1189</v>
      </c>
      <c r="FQ17" s="100">
        <f t="shared" si="16"/>
        <v>0</v>
      </c>
      <c r="FR17" s="100">
        <f t="shared" si="17"/>
        <v>1189</v>
      </c>
      <c r="FS17" s="100">
        <f t="shared" si="18"/>
        <v>1189</v>
      </c>
      <c r="FT17" s="133">
        <f t="shared" si="48"/>
        <v>100</v>
      </c>
      <c r="FU17" s="124" t="s">
        <v>115</v>
      </c>
      <c r="FV17" s="124" t="s">
        <v>91</v>
      </c>
      <c r="FW17" s="125" t="s">
        <v>94</v>
      </c>
      <c r="FX17" s="58" t="s">
        <v>85</v>
      </c>
      <c r="FY17" s="58"/>
      <c r="FZ17" s="58"/>
      <c r="GA17" s="58"/>
      <c r="GB17" s="58"/>
      <c r="GC17" s="58"/>
      <c r="GD17" s="124" t="s">
        <v>115</v>
      </c>
      <c r="GE17" s="124" t="s">
        <v>91</v>
      </c>
      <c r="GF17" s="125" t="s">
        <v>94</v>
      </c>
      <c r="GG17" s="110" t="s">
        <v>29</v>
      </c>
      <c r="GH17" s="111"/>
      <c r="GI17" s="111"/>
      <c r="GJ17" s="111"/>
      <c r="GK17" s="111"/>
      <c r="GL17" s="106"/>
      <c r="GM17" s="124" t="s">
        <v>115</v>
      </c>
      <c r="GN17" s="124" t="s">
        <v>91</v>
      </c>
      <c r="GO17" s="125" t="s">
        <v>94</v>
      </c>
      <c r="GP17" s="108" t="s">
        <v>92</v>
      </c>
      <c r="GQ17" s="106"/>
      <c r="GR17" s="106"/>
      <c r="GS17" s="106"/>
      <c r="GT17" s="106"/>
      <c r="GU17" s="106"/>
      <c r="GV17" s="124" t="s">
        <v>115</v>
      </c>
      <c r="GW17" s="124" t="s">
        <v>91</v>
      </c>
      <c r="GX17" s="125" t="s">
        <v>94</v>
      </c>
      <c r="GY17" s="113" t="s">
        <v>271</v>
      </c>
      <c r="GZ17" s="51"/>
      <c r="HA17" s="51"/>
      <c r="HB17" s="51"/>
      <c r="HC17" s="51"/>
      <c r="HD17" s="51"/>
      <c r="HE17" s="124" t="s">
        <v>115</v>
      </c>
      <c r="HF17" s="124" t="s">
        <v>91</v>
      </c>
      <c r="HG17" s="125" t="s">
        <v>94</v>
      </c>
      <c r="HH17" s="108" t="s">
        <v>88</v>
      </c>
      <c r="HI17" s="106"/>
      <c r="HJ17" s="106"/>
      <c r="HK17" s="106"/>
      <c r="HL17" s="106"/>
      <c r="HM17" s="106"/>
      <c r="HN17" s="124" t="s">
        <v>115</v>
      </c>
      <c r="HO17" s="124" t="s">
        <v>91</v>
      </c>
      <c r="HP17" s="125" t="s">
        <v>94</v>
      </c>
      <c r="HQ17" s="113" t="s">
        <v>89</v>
      </c>
      <c r="HR17" s="51"/>
      <c r="HS17" s="51"/>
      <c r="HT17" s="51"/>
      <c r="HU17" s="51"/>
      <c r="HV17" s="51"/>
    </row>
    <row r="18" spans="1:230" ht="12.75">
      <c r="A18" s="89" t="s">
        <v>133</v>
      </c>
      <c r="B18" s="83" t="s">
        <v>136</v>
      </c>
      <c r="C18" s="97">
        <v>15104</v>
      </c>
      <c r="D18" s="3">
        <f t="shared" si="20"/>
        <v>446</v>
      </c>
      <c r="E18" s="3">
        <f>'[1]shbö'!E18</f>
        <v>0</v>
      </c>
      <c r="F18" s="3">
        <f>'[1]int.bev.'!D18</f>
        <v>15550</v>
      </c>
      <c r="G18" s="99">
        <v>14307</v>
      </c>
      <c r="H18" s="133">
        <f t="shared" si="21"/>
        <v>92.0064308681672</v>
      </c>
      <c r="I18" s="83" t="s">
        <v>133</v>
      </c>
      <c r="J18" s="83" t="s">
        <v>136</v>
      </c>
      <c r="K18" s="97">
        <v>0</v>
      </c>
      <c r="L18" s="3">
        <f t="shared" si="22"/>
        <v>0</v>
      </c>
      <c r="M18" s="3">
        <f>'[1]shbö'!H18</f>
        <v>0</v>
      </c>
      <c r="N18" s="3">
        <f>'[1]int.bev.'!K18</f>
        <v>0</v>
      </c>
      <c r="O18" s="99">
        <v>0</v>
      </c>
      <c r="P18" s="134">
        <v>0</v>
      </c>
      <c r="Q18" s="83" t="s">
        <v>133</v>
      </c>
      <c r="R18" s="83" t="s">
        <v>136</v>
      </c>
      <c r="S18" s="97">
        <v>0</v>
      </c>
      <c r="T18" s="3">
        <f t="shared" si="23"/>
        <v>0</v>
      </c>
      <c r="U18" s="3">
        <f>'[1]shbö'!K18</f>
        <v>0</v>
      </c>
      <c r="V18" s="3">
        <f>'[1]int.bev.'!R18</f>
        <v>0</v>
      </c>
      <c r="W18" s="99">
        <v>0</v>
      </c>
      <c r="X18" s="134">
        <v>0</v>
      </c>
      <c r="Y18" s="83" t="s">
        <v>133</v>
      </c>
      <c r="Z18" s="83" t="s">
        <v>136</v>
      </c>
      <c r="AA18" s="97">
        <v>0</v>
      </c>
      <c r="AB18" s="3">
        <f t="shared" si="24"/>
        <v>0</v>
      </c>
      <c r="AC18" s="3">
        <f>'[1]shbö'!N18</f>
        <v>0</v>
      </c>
      <c r="AD18" s="3">
        <f>'[1]int.bev.'!Y18</f>
        <v>0</v>
      </c>
      <c r="AE18" s="99">
        <v>0</v>
      </c>
      <c r="AF18" s="134">
        <v>0</v>
      </c>
      <c r="AG18" s="83" t="s">
        <v>133</v>
      </c>
      <c r="AH18" s="83" t="s">
        <v>136</v>
      </c>
      <c r="AI18" s="97">
        <v>163862</v>
      </c>
      <c r="AJ18" s="3">
        <f t="shared" si="25"/>
        <v>6501</v>
      </c>
      <c r="AK18" s="99">
        <v>0</v>
      </c>
      <c r="AL18" s="3">
        <f>'[1]int.bev.'!AF18</f>
        <v>170363</v>
      </c>
      <c r="AM18" s="99">
        <v>133136</v>
      </c>
      <c r="AN18" s="133">
        <f t="shared" si="26"/>
        <v>78.14842424704895</v>
      </c>
      <c r="AO18" s="83" t="s">
        <v>133</v>
      </c>
      <c r="AP18" s="83" t="s">
        <v>136</v>
      </c>
      <c r="AQ18" s="97">
        <v>0</v>
      </c>
      <c r="AR18" s="3">
        <f t="shared" si="27"/>
        <v>1042</v>
      </c>
      <c r="AS18" s="99">
        <v>0</v>
      </c>
      <c r="AT18" s="3">
        <f>'[1]int.bev.'!AM18</f>
        <v>1042</v>
      </c>
      <c r="AU18" s="99">
        <v>1042</v>
      </c>
      <c r="AV18" s="133">
        <f t="shared" si="28"/>
        <v>100</v>
      </c>
      <c r="AW18" s="83" t="s">
        <v>133</v>
      </c>
      <c r="AX18" s="83" t="s">
        <v>136</v>
      </c>
      <c r="AY18" s="98">
        <f t="shared" si="29"/>
        <v>163862</v>
      </c>
      <c r="AZ18" s="98">
        <f t="shared" si="0"/>
        <v>5459</v>
      </c>
      <c r="BA18" s="98">
        <f t="shared" si="0"/>
        <v>0</v>
      </c>
      <c r="BB18" s="98">
        <f t="shared" si="0"/>
        <v>169321</v>
      </c>
      <c r="BC18" s="98">
        <f t="shared" si="0"/>
        <v>132094</v>
      </c>
      <c r="BD18" s="133">
        <f t="shared" si="30"/>
        <v>78.01394983492892</v>
      </c>
      <c r="BE18" s="83" t="s">
        <v>133</v>
      </c>
      <c r="BF18" s="83" t="s">
        <v>136</v>
      </c>
      <c r="BG18" s="88">
        <v>0</v>
      </c>
      <c r="BH18" s="3">
        <f t="shared" si="31"/>
        <v>0</v>
      </c>
      <c r="BI18" s="3">
        <f>'[1]shbö'!Q18</f>
        <v>882</v>
      </c>
      <c r="BJ18" s="3">
        <f>'[1]int.bev.'!BA18</f>
        <v>882</v>
      </c>
      <c r="BK18" s="99">
        <v>2358</v>
      </c>
      <c r="BL18" s="133">
        <f t="shared" si="51"/>
        <v>267.34693877551024</v>
      </c>
      <c r="BM18" s="83" t="s">
        <v>133</v>
      </c>
      <c r="BN18" s="83" t="s">
        <v>136</v>
      </c>
      <c r="BO18" s="88">
        <v>0</v>
      </c>
      <c r="BP18" s="3">
        <f t="shared" si="32"/>
        <v>0</v>
      </c>
      <c r="BQ18" s="3">
        <f>'[1]shbö'!V18</f>
        <v>190</v>
      </c>
      <c r="BR18" s="3">
        <f>'[1]int.bev.'!BH18</f>
        <v>190</v>
      </c>
      <c r="BS18" s="99">
        <v>190</v>
      </c>
      <c r="BT18" s="133">
        <f>BS18/BR18*100</f>
        <v>100</v>
      </c>
      <c r="BU18" s="83" t="s">
        <v>133</v>
      </c>
      <c r="BV18" s="83" t="s">
        <v>136</v>
      </c>
      <c r="BW18" s="88">
        <v>0</v>
      </c>
      <c r="BX18" s="3">
        <f t="shared" si="33"/>
        <v>0</v>
      </c>
      <c r="BY18" s="3">
        <f>'[1]shbö'!Y18</f>
        <v>0</v>
      </c>
      <c r="BZ18" s="3">
        <f>'[1]int.bev.'!BO18</f>
        <v>0</v>
      </c>
      <c r="CA18" s="99">
        <v>0</v>
      </c>
      <c r="CB18" s="134">
        <v>0</v>
      </c>
      <c r="CC18" s="83" t="s">
        <v>133</v>
      </c>
      <c r="CD18" s="83" t="s">
        <v>136</v>
      </c>
      <c r="CE18" s="89">
        <f t="shared" si="1"/>
        <v>0</v>
      </c>
      <c r="CF18" s="3">
        <f t="shared" si="34"/>
        <v>0</v>
      </c>
      <c r="CG18" s="3">
        <f t="shared" si="35"/>
        <v>190</v>
      </c>
      <c r="CH18" s="3">
        <f t="shared" si="36"/>
        <v>190</v>
      </c>
      <c r="CI18" s="89">
        <f t="shared" si="37"/>
        <v>190</v>
      </c>
      <c r="CJ18" s="133">
        <f>CI18/CH18*100</f>
        <v>100</v>
      </c>
      <c r="CK18" s="83" t="s">
        <v>133</v>
      </c>
      <c r="CL18" s="83" t="s">
        <v>136</v>
      </c>
      <c r="CM18" s="88">
        <v>0</v>
      </c>
      <c r="CN18" s="3">
        <f t="shared" si="38"/>
        <v>0</v>
      </c>
      <c r="CO18" s="3">
        <f>'[1]shbö'!AE18</f>
        <v>0</v>
      </c>
      <c r="CP18" s="3">
        <f>'[1]int.bev.'!CC18</f>
        <v>0</v>
      </c>
      <c r="CQ18" s="99">
        <v>0</v>
      </c>
      <c r="CR18" s="134">
        <v>0</v>
      </c>
      <c r="CS18" s="83" t="s">
        <v>133</v>
      </c>
      <c r="CT18" s="83" t="s">
        <v>136</v>
      </c>
      <c r="CU18" s="100">
        <f t="shared" si="2"/>
        <v>0</v>
      </c>
      <c r="CV18" s="100">
        <f t="shared" si="3"/>
        <v>0</v>
      </c>
      <c r="CW18" s="100">
        <f t="shared" si="3"/>
        <v>692</v>
      </c>
      <c r="CX18" s="100">
        <f t="shared" si="3"/>
        <v>692</v>
      </c>
      <c r="CY18" s="100">
        <f t="shared" si="3"/>
        <v>2168</v>
      </c>
      <c r="CZ18" s="133">
        <f t="shared" si="52"/>
        <v>313.29479768786126</v>
      </c>
      <c r="DA18" s="83" t="s">
        <v>133</v>
      </c>
      <c r="DB18" s="83" t="s">
        <v>136</v>
      </c>
      <c r="DC18" s="88">
        <v>0</v>
      </c>
      <c r="DD18" s="3">
        <f t="shared" si="39"/>
        <v>0</v>
      </c>
      <c r="DE18" s="3">
        <f>'[1]shbö'!AM18</f>
        <v>0</v>
      </c>
      <c r="DF18" s="3">
        <f>'[1]int.bev.'!CQ18</f>
        <v>0</v>
      </c>
      <c r="DG18" s="99">
        <v>0</v>
      </c>
      <c r="DH18" s="134">
        <v>0</v>
      </c>
      <c r="DI18" s="83" t="s">
        <v>133</v>
      </c>
      <c r="DJ18" s="83" t="s">
        <v>136</v>
      </c>
      <c r="DK18" s="89">
        <f t="shared" si="4"/>
        <v>0</v>
      </c>
      <c r="DL18" s="3">
        <f t="shared" si="40"/>
        <v>0</v>
      </c>
      <c r="DM18" s="3">
        <f>'[1]shbö'!AP18</f>
        <v>692</v>
      </c>
      <c r="DN18" s="3">
        <f>'[1]int.bev.'!CX18</f>
        <v>692</v>
      </c>
      <c r="DO18" s="87">
        <f t="shared" si="49"/>
        <v>789</v>
      </c>
      <c r="DP18" s="133">
        <f t="shared" si="53"/>
        <v>114.01734104046244</v>
      </c>
      <c r="DQ18" s="83" t="s">
        <v>133</v>
      </c>
      <c r="DR18" s="83" t="s">
        <v>136</v>
      </c>
      <c r="DS18" s="88">
        <v>0</v>
      </c>
      <c r="DT18" s="3">
        <f t="shared" si="41"/>
        <v>0</v>
      </c>
      <c r="DU18" s="3">
        <f>'[1]shbö'!AS18</f>
        <v>0</v>
      </c>
      <c r="DV18" s="3">
        <f>'[1]int.bev.'!DE18</f>
        <v>0</v>
      </c>
      <c r="DW18" s="99">
        <v>0</v>
      </c>
      <c r="DX18" s="134">
        <v>0</v>
      </c>
      <c r="DY18" s="83" t="s">
        <v>239</v>
      </c>
      <c r="DZ18" s="81">
        <v>1379</v>
      </c>
      <c r="EA18" s="88">
        <v>1246</v>
      </c>
      <c r="EB18" s="3">
        <f t="shared" si="42"/>
        <v>0</v>
      </c>
      <c r="EC18" s="3">
        <f>'[1]shbö'!AV18</f>
        <v>134</v>
      </c>
      <c r="ED18" s="3">
        <f>'[1]int.bev.'!DL18</f>
        <v>1380</v>
      </c>
      <c r="EE18" s="99">
        <v>1380</v>
      </c>
      <c r="EF18" s="133">
        <f t="shared" si="43"/>
        <v>100</v>
      </c>
      <c r="EG18" s="83" t="s">
        <v>133</v>
      </c>
      <c r="EH18" s="83" t="s">
        <v>136</v>
      </c>
      <c r="EI18" s="88">
        <v>0</v>
      </c>
      <c r="EJ18" s="3">
        <f t="shared" si="44"/>
        <v>0</v>
      </c>
      <c r="EK18" s="3">
        <f>'[1]shbö'!AY18</f>
        <v>0</v>
      </c>
      <c r="EL18" s="3">
        <f>'[1]int.bev.'!DS18</f>
        <v>0</v>
      </c>
      <c r="EM18" s="99">
        <v>0</v>
      </c>
      <c r="EN18" s="134">
        <v>0</v>
      </c>
      <c r="EO18" s="83" t="s">
        <v>133</v>
      </c>
      <c r="EP18" s="83" t="s">
        <v>136</v>
      </c>
      <c r="EQ18" s="98">
        <f t="shared" si="5"/>
        <v>1246</v>
      </c>
      <c r="ER18" s="98">
        <f t="shared" si="6"/>
        <v>0</v>
      </c>
      <c r="ES18" s="98">
        <f t="shared" si="6"/>
        <v>134</v>
      </c>
      <c r="ET18" s="98">
        <f t="shared" si="6"/>
        <v>1380</v>
      </c>
      <c r="EU18" s="98">
        <f t="shared" si="6"/>
        <v>1380</v>
      </c>
      <c r="EV18" s="133">
        <f t="shared" si="45"/>
        <v>100</v>
      </c>
      <c r="EW18" s="83" t="s">
        <v>133</v>
      </c>
      <c r="EX18" s="83" t="s">
        <v>136</v>
      </c>
      <c r="EY18" s="100">
        <f t="shared" si="7"/>
        <v>180212</v>
      </c>
      <c r="EZ18" s="100">
        <f t="shared" si="8"/>
        <v>6947</v>
      </c>
      <c r="FA18" s="100">
        <f t="shared" si="9"/>
        <v>1016</v>
      </c>
      <c r="FB18" s="100">
        <f t="shared" si="10"/>
        <v>188175</v>
      </c>
      <c r="FC18" s="100">
        <f t="shared" si="11"/>
        <v>151181</v>
      </c>
      <c r="FD18" s="133">
        <f t="shared" si="46"/>
        <v>80.34064036136574</v>
      </c>
      <c r="FE18" s="83" t="s">
        <v>133</v>
      </c>
      <c r="FF18" s="83" t="s">
        <v>136</v>
      </c>
      <c r="FG18" s="100">
        <f t="shared" si="12"/>
        <v>180212</v>
      </c>
      <c r="FH18" s="100">
        <f t="shared" si="13"/>
        <v>5905</v>
      </c>
      <c r="FI18" s="100">
        <f t="shared" si="13"/>
        <v>826</v>
      </c>
      <c r="FJ18" s="100">
        <f t="shared" si="13"/>
        <v>186943</v>
      </c>
      <c r="FK18" s="100">
        <f t="shared" si="13"/>
        <v>149949</v>
      </c>
      <c r="FL18" s="133">
        <f t="shared" si="47"/>
        <v>80.21108038279048</v>
      </c>
      <c r="FM18" s="83" t="s">
        <v>133</v>
      </c>
      <c r="FN18" s="83" t="s">
        <v>136</v>
      </c>
      <c r="FO18" s="100">
        <f t="shared" si="14"/>
        <v>0</v>
      </c>
      <c r="FP18" s="100">
        <f t="shared" si="15"/>
        <v>1042</v>
      </c>
      <c r="FQ18" s="100">
        <f t="shared" si="16"/>
        <v>190</v>
      </c>
      <c r="FR18" s="100">
        <f t="shared" si="17"/>
        <v>1232</v>
      </c>
      <c r="FS18" s="100">
        <f t="shared" si="18"/>
        <v>1232</v>
      </c>
      <c r="FT18" s="133">
        <f t="shared" si="48"/>
        <v>100</v>
      </c>
      <c r="FU18" s="124" t="s">
        <v>116</v>
      </c>
      <c r="FV18" s="124" t="s">
        <v>115</v>
      </c>
      <c r="FW18" s="125" t="s">
        <v>215</v>
      </c>
      <c r="FX18" s="52" t="s">
        <v>25</v>
      </c>
      <c r="FY18" s="396" t="s">
        <v>279</v>
      </c>
      <c r="FZ18" s="397"/>
      <c r="GA18" s="52" t="s">
        <v>28</v>
      </c>
      <c r="GB18" s="52" t="s">
        <v>216</v>
      </c>
      <c r="GC18" s="52" t="s">
        <v>217</v>
      </c>
      <c r="GD18" s="124" t="s">
        <v>116</v>
      </c>
      <c r="GE18" s="124" t="s">
        <v>115</v>
      </c>
      <c r="GF18" s="125" t="s">
        <v>215</v>
      </c>
      <c r="GG18" s="52" t="s">
        <v>25</v>
      </c>
      <c r="GH18" s="396" t="s">
        <v>279</v>
      </c>
      <c r="GI18" s="397"/>
      <c r="GJ18" s="52" t="s">
        <v>28</v>
      </c>
      <c r="GK18" s="52" t="s">
        <v>216</v>
      </c>
      <c r="GL18" s="52" t="s">
        <v>217</v>
      </c>
      <c r="GM18" s="124" t="s">
        <v>116</v>
      </c>
      <c r="GN18" s="124" t="s">
        <v>115</v>
      </c>
      <c r="GO18" s="125" t="s">
        <v>215</v>
      </c>
      <c r="GP18" s="52" t="s">
        <v>25</v>
      </c>
      <c r="GQ18" s="396" t="s">
        <v>279</v>
      </c>
      <c r="GR18" s="397"/>
      <c r="GS18" s="52" t="s">
        <v>28</v>
      </c>
      <c r="GT18" s="52" t="s">
        <v>216</v>
      </c>
      <c r="GU18" s="52" t="s">
        <v>217</v>
      </c>
      <c r="GV18" s="124" t="s">
        <v>116</v>
      </c>
      <c r="GW18" s="124" t="s">
        <v>115</v>
      </c>
      <c r="GX18" s="125" t="s">
        <v>215</v>
      </c>
      <c r="GY18" s="52" t="s">
        <v>25</v>
      </c>
      <c r="GZ18" s="396" t="s">
        <v>279</v>
      </c>
      <c r="HA18" s="397"/>
      <c r="HB18" s="52" t="s">
        <v>28</v>
      </c>
      <c r="HC18" s="52" t="s">
        <v>216</v>
      </c>
      <c r="HD18" s="52" t="s">
        <v>217</v>
      </c>
      <c r="HE18" s="124" t="s">
        <v>116</v>
      </c>
      <c r="HF18" s="124" t="s">
        <v>115</v>
      </c>
      <c r="HG18" s="125" t="s">
        <v>215</v>
      </c>
      <c r="HH18" s="52" t="s">
        <v>25</v>
      </c>
      <c r="HI18" s="396" t="s">
        <v>279</v>
      </c>
      <c r="HJ18" s="397"/>
      <c r="HK18" s="52" t="s">
        <v>28</v>
      </c>
      <c r="HL18" s="52" t="s">
        <v>216</v>
      </c>
      <c r="HM18" s="52" t="s">
        <v>217</v>
      </c>
      <c r="HN18" s="124" t="s">
        <v>116</v>
      </c>
      <c r="HO18" s="124" t="s">
        <v>115</v>
      </c>
      <c r="HP18" s="125" t="s">
        <v>215</v>
      </c>
      <c r="HQ18" s="52" t="s">
        <v>25</v>
      </c>
      <c r="HR18" s="396" t="s">
        <v>279</v>
      </c>
      <c r="HS18" s="397"/>
      <c r="HT18" s="52" t="s">
        <v>28</v>
      </c>
      <c r="HU18" s="52" t="s">
        <v>216</v>
      </c>
      <c r="HV18" s="52" t="s">
        <v>217</v>
      </c>
    </row>
    <row r="19" spans="1:230" ht="12.75">
      <c r="A19" s="89" t="s">
        <v>135</v>
      </c>
      <c r="B19" s="83" t="s">
        <v>138</v>
      </c>
      <c r="C19" s="97">
        <v>16222</v>
      </c>
      <c r="D19" s="3">
        <f t="shared" si="20"/>
        <v>533</v>
      </c>
      <c r="E19" s="3">
        <f>'[1]shbö'!E19</f>
        <v>0</v>
      </c>
      <c r="F19" s="3">
        <f>'[1]int.bev.'!D19</f>
        <v>16755</v>
      </c>
      <c r="G19" s="99">
        <v>10892</v>
      </c>
      <c r="H19" s="133">
        <f t="shared" si="21"/>
        <v>65.00746045956431</v>
      </c>
      <c r="I19" s="83" t="s">
        <v>135</v>
      </c>
      <c r="J19" s="83" t="s">
        <v>138</v>
      </c>
      <c r="K19" s="97">
        <v>0</v>
      </c>
      <c r="L19" s="3">
        <f t="shared" si="22"/>
        <v>0</v>
      </c>
      <c r="M19" s="3">
        <f>'[1]shbö'!H19</f>
        <v>0</v>
      </c>
      <c r="N19" s="3">
        <f>'[1]int.bev.'!K19</f>
        <v>0</v>
      </c>
      <c r="O19" s="99">
        <v>0</v>
      </c>
      <c r="P19" s="134">
        <v>0</v>
      </c>
      <c r="Q19" s="83" t="s">
        <v>135</v>
      </c>
      <c r="R19" s="83" t="s">
        <v>138</v>
      </c>
      <c r="S19" s="97">
        <v>0</v>
      </c>
      <c r="T19" s="3">
        <f t="shared" si="23"/>
        <v>0</v>
      </c>
      <c r="U19" s="3">
        <f>'[1]shbö'!K19</f>
        <v>0</v>
      </c>
      <c r="V19" s="3">
        <f>'[1]int.bev.'!R19</f>
        <v>0</v>
      </c>
      <c r="W19" s="99">
        <v>0</v>
      </c>
      <c r="X19" s="134">
        <v>0</v>
      </c>
      <c r="Y19" s="83" t="s">
        <v>135</v>
      </c>
      <c r="Z19" s="83" t="s">
        <v>138</v>
      </c>
      <c r="AA19" s="97">
        <v>0</v>
      </c>
      <c r="AB19" s="3">
        <f t="shared" si="24"/>
        <v>0</v>
      </c>
      <c r="AC19" s="3">
        <f>'[1]shbö'!N19</f>
        <v>0</v>
      </c>
      <c r="AD19" s="3">
        <f>'[1]int.bev.'!Y19</f>
        <v>0</v>
      </c>
      <c r="AE19" s="99">
        <v>0</v>
      </c>
      <c r="AF19" s="134">
        <v>0</v>
      </c>
      <c r="AG19" s="83" t="s">
        <v>135</v>
      </c>
      <c r="AH19" s="83" t="s">
        <v>138</v>
      </c>
      <c r="AI19" s="97">
        <v>140356</v>
      </c>
      <c r="AJ19" s="3">
        <f t="shared" si="25"/>
        <v>4529</v>
      </c>
      <c r="AK19" s="99">
        <v>0</v>
      </c>
      <c r="AL19" s="3">
        <f>'[1]int.bev.'!AF19</f>
        <v>144885</v>
      </c>
      <c r="AM19" s="99">
        <v>114100</v>
      </c>
      <c r="AN19" s="133">
        <f t="shared" si="26"/>
        <v>78.75211374538426</v>
      </c>
      <c r="AO19" s="83" t="s">
        <v>135</v>
      </c>
      <c r="AP19" s="83" t="s">
        <v>138</v>
      </c>
      <c r="AQ19" s="97">
        <v>0</v>
      </c>
      <c r="AR19" s="3">
        <f t="shared" si="27"/>
        <v>1092</v>
      </c>
      <c r="AS19" s="99">
        <v>0</v>
      </c>
      <c r="AT19" s="3">
        <f>'[1]int.bev.'!AM19</f>
        <v>1092</v>
      </c>
      <c r="AU19" s="99">
        <v>1092</v>
      </c>
      <c r="AV19" s="133">
        <f t="shared" si="28"/>
        <v>100</v>
      </c>
      <c r="AW19" s="83" t="s">
        <v>135</v>
      </c>
      <c r="AX19" s="83" t="s">
        <v>138</v>
      </c>
      <c r="AY19" s="98">
        <f t="shared" si="29"/>
        <v>140356</v>
      </c>
      <c r="AZ19" s="98">
        <f t="shared" si="0"/>
        <v>3437</v>
      </c>
      <c r="BA19" s="98">
        <f t="shared" si="0"/>
        <v>0</v>
      </c>
      <c r="BB19" s="98">
        <f t="shared" si="0"/>
        <v>143793</v>
      </c>
      <c r="BC19" s="98">
        <f t="shared" si="0"/>
        <v>113008</v>
      </c>
      <c r="BD19" s="133">
        <f t="shared" si="30"/>
        <v>78.59075198375443</v>
      </c>
      <c r="BE19" s="83" t="s">
        <v>135</v>
      </c>
      <c r="BF19" s="83" t="s">
        <v>138</v>
      </c>
      <c r="BG19" s="88">
        <v>125</v>
      </c>
      <c r="BH19" s="3">
        <f t="shared" si="31"/>
        <v>0</v>
      </c>
      <c r="BI19" s="3">
        <f>'[1]shbö'!Q19</f>
        <v>546</v>
      </c>
      <c r="BJ19" s="3">
        <f>'[1]int.bev.'!BA19</f>
        <v>671</v>
      </c>
      <c r="BK19" s="99">
        <v>2758</v>
      </c>
      <c r="BL19" s="133">
        <f t="shared" si="51"/>
        <v>411.02831594634876</v>
      </c>
      <c r="BM19" s="83" t="s">
        <v>135</v>
      </c>
      <c r="BN19" s="83" t="s">
        <v>138</v>
      </c>
      <c r="BO19" s="88">
        <v>0</v>
      </c>
      <c r="BP19" s="3">
        <f t="shared" si="32"/>
        <v>0</v>
      </c>
      <c r="BQ19" s="3">
        <f>'[1]shbö'!V19</f>
        <v>0</v>
      </c>
      <c r="BR19" s="3">
        <f>'[1]int.bev.'!BH19</f>
        <v>0</v>
      </c>
      <c r="BS19" s="99">
        <v>0</v>
      </c>
      <c r="BT19" s="134">
        <v>0</v>
      </c>
      <c r="BU19" s="83" t="s">
        <v>135</v>
      </c>
      <c r="BV19" s="83" t="s">
        <v>138</v>
      </c>
      <c r="BW19" s="88">
        <v>0</v>
      </c>
      <c r="BX19" s="3">
        <f t="shared" si="33"/>
        <v>0</v>
      </c>
      <c r="BY19" s="3">
        <f>'[1]shbö'!Y19</f>
        <v>0</v>
      </c>
      <c r="BZ19" s="3">
        <f>'[1]int.bev.'!BO19</f>
        <v>0</v>
      </c>
      <c r="CA19" s="99">
        <v>0</v>
      </c>
      <c r="CB19" s="134">
        <v>0</v>
      </c>
      <c r="CC19" s="83" t="s">
        <v>135</v>
      </c>
      <c r="CD19" s="83" t="s">
        <v>138</v>
      </c>
      <c r="CE19" s="89">
        <f t="shared" si="1"/>
        <v>0</v>
      </c>
      <c r="CF19" s="3">
        <f t="shared" si="34"/>
        <v>0</v>
      </c>
      <c r="CG19" s="3">
        <f t="shared" si="35"/>
        <v>0</v>
      </c>
      <c r="CH19" s="3">
        <f t="shared" si="36"/>
        <v>0</v>
      </c>
      <c r="CI19" s="89">
        <f t="shared" si="37"/>
        <v>0</v>
      </c>
      <c r="CJ19" s="388">
        <v>0</v>
      </c>
      <c r="CK19" s="83" t="s">
        <v>135</v>
      </c>
      <c r="CL19" s="83" t="s">
        <v>138</v>
      </c>
      <c r="CM19" s="88">
        <v>0</v>
      </c>
      <c r="CN19" s="3">
        <f t="shared" si="38"/>
        <v>0</v>
      </c>
      <c r="CO19" s="3">
        <f>'[1]shbö'!AE19</f>
        <v>0</v>
      </c>
      <c r="CP19" s="3">
        <f>'[1]int.bev.'!CC19</f>
        <v>0</v>
      </c>
      <c r="CQ19" s="99">
        <v>0</v>
      </c>
      <c r="CR19" s="134">
        <v>0</v>
      </c>
      <c r="CS19" s="83" t="s">
        <v>135</v>
      </c>
      <c r="CT19" s="83" t="s">
        <v>138</v>
      </c>
      <c r="CU19" s="100">
        <f t="shared" si="2"/>
        <v>125</v>
      </c>
      <c r="CV19" s="100">
        <f t="shared" si="3"/>
        <v>0</v>
      </c>
      <c r="CW19" s="100">
        <f t="shared" si="3"/>
        <v>546</v>
      </c>
      <c r="CX19" s="100">
        <f t="shared" si="3"/>
        <v>671</v>
      </c>
      <c r="CY19" s="100">
        <f t="shared" si="3"/>
        <v>2758</v>
      </c>
      <c r="CZ19" s="133">
        <f t="shared" si="52"/>
        <v>411.02831594634876</v>
      </c>
      <c r="DA19" s="83" t="s">
        <v>135</v>
      </c>
      <c r="DB19" s="83" t="s">
        <v>138</v>
      </c>
      <c r="DC19" s="88">
        <v>0</v>
      </c>
      <c r="DD19" s="3">
        <f t="shared" si="39"/>
        <v>0</v>
      </c>
      <c r="DE19" s="3">
        <f>'[1]shbö'!AM19</f>
        <v>0</v>
      </c>
      <c r="DF19" s="3">
        <f>'[1]int.bev.'!CQ19</f>
        <v>0</v>
      </c>
      <c r="DG19" s="99">
        <v>0</v>
      </c>
      <c r="DH19" s="134">
        <v>0</v>
      </c>
      <c r="DI19" s="83" t="s">
        <v>135</v>
      </c>
      <c r="DJ19" s="83" t="s">
        <v>138</v>
      </c>
      <c r="DK19" s="89">
        <f t="shared" si="4"/>
        <v>125</v>
      </c>
      <c r="DL19" s="3">
        <f t="shared" si="40"/>
        <v>0</v>
      </c>
      <c r="DM19" s="3">
        <f>'[1]shbö'!AP19</f>
        <v>546</v>
      </c>
      <c r="DN19" s="3">
        <f>'[1]int.bev.'!CX19</f>
        <v>671</v>
      </c>
      <c r="DO19" s="87">
        <f t="shared" si="49"/>
        <v>940</v>
      </c>
      <c r="DP19" s="133">
        <f t="shared" si="53"/>
        <v>140.08941877794337</v>
      </c>
      <c r="DQ19" s="83" t="s">
        <v>135</v>
      </c>
      <c r="DR19" s="83" t="s">
        <v>138</v>
      </c>
      <c r="DS19" s="88">
        <v>0</v>
      </c>
      <c r="DT19" s="3">
        <f t="shared" si="41"/>
        <v>0</v>
      </c>
      <c r="DU19" s="3">
        <f>'[1]shbö'!AS19</f>
        <v>0</v>
      </c>
      <c r="DV19" s="3">
        <f>'[1]int.bev.'!DE19</f>
        <v>0</v>
      </c>
      <c r="DW19" s="99">
        <v>0</v>
      </c>
      <c r="DX19" s="134">
        <v>0</v>
      </c>
      <c r="DY19" s="83" t="s">
        <v>240</v>
      </c>
      <c r="DZ19" s="81">
        <v>1818</v>
      </c>
      <c r="EA19" s="88">
        <v>2411</v>
      </c>
      <c r="EB19" s="3">
        <f t="shared" si="42"/>
        <v>0</v>
      </c>
      <c r="EC19" s="3">
        <f>'[1]shbö'!AV19</f>
        <v>-122</v>
      </c>
      <c r="ED19" s="3">
        <f>'[1]int.bev.'!DL19</f>
        <v>2289</v>
      </c>
      <c r="EE19" s="99">
        <v>2289</v>
      </c>
      <c r="EF19" s="133">
        <f t="shared" si="43"/>
        <v>100</v>
      </c>
      <c r="EG19" s="83" t="s">
        <v>135</v>
      </c>
      <c r="EH19" s="83" t="s">
        <v>138</v>
      </c>
      <c r="EI19" s="88">
        <v>0</v>
      </c>
      <c r="EJ19" s="3">
        <f t="shared" si="44"/>
        <v>0</v>
      </c>
      <c r="EK19" s="3">
        <f>'[1]shbö'!AY19</f>
        <v>0</v>
      </c>
      <c r="EL19" s="3">
        <f>'[1]int.bev.'!DS19</f>
        <v>0</v>
      </c>
      <c r="EM19" s="99">
        <v>0</v>
      </c>
      <c r="EN19" s="134">
        <v>0</v>
      </c>
      <c r="EO19" s="83" t="s">
        <v>135</v>
      </c>
      <c r="EP19" s="83" t="s">
        <v>138</v>
      </c>
      <c r="EQ19" s="98">
        <f t="shared" si="5"/>
        <v>2411</v>
      </c>
      <c r="ER19" s="98">
        <f t="shared" si="6"/>
        <v>0</v>
      </c>
      <c r="ES19" s="98">
        <f t="shared" si="6"/>
        <v>-122</v>
      </c>
      <c r="ET19" s="98">
        <f t="shared" si="6"/>
        <v>2289</v>
      </c>
      <c r="EU19" s="98">
        <f t="shared" si="6"/>
        <v>2289</v>
      </c>
      <c r="EV19" s="133">
        <f t="shared" si="45"/>
        <v>100</v>
      </c>
      <c r="EW19" s="83" t="s">
        <v>135</v>
      </c>
      <c r="EX19" s="83" t="s">
        <v>138</v>
      </c>
      <c r="EY19" s="100">
        <f t="shared" si="7"/>
        <v>159114</v>
      </c>
      <c r="EZ19" s="100">
        <f t="shared" si="8"/>
        <v>5062</v>
      </c>
      <c r="FA19" s="100">
        <f t="shared" si="9"/>
        <v>424</v>
      </c>
      <c r="FB19" s="100">
        <f t="shared" si="10"/>
        <v>164600</v>
      </c>
      <c r="FC19" s="100">
        <f t="shared" si="11"/>
        <v>130039</v>
      </c>
      <c r="FD19" s="133">
        <f t="shared" si="46"/>
        <v>79.00303766707168</v>
      </c>
      <c r="FE19" s="83" t="s">
        <v>135</v>
      </c>
      <c r="FF19" s="83" t="s">
        <v>138</v>
      </c>
      <c r="FG19" s="100">
        <f t="shared" si="12"/>
        <v>159114</v>
      </c>
      <c r="FH19" s="100">
        <f t="shared" si="13"/>
        <v>3970</v>
      </c>
      <c r="FI19" s="100">
        <f t="shared" si="13"/>
        <v>424</v>
      </c>
      <c r="FJ19" s="100">
        <f t="shared" si="13"/>
        <v>163508</v>
      </c>
      <c r="FK19" s="100">
        <f t="shared" si="13"/>
        <v>128947</v>
      </c>
      <c r="FL19" s="133">
        <f t="shared" si="47"/>
        <v>78.86280793600314</v>
      </c>
      <c r="FM19" s="83" t="s">
        <v>135</v>
      </c>
      <c r="FN19" s="83" t="s">
        <v>138</v>
      </c>
      <c r="FO19" s="100">
        <f t="shared" si="14"/>
        <v>0</v>
      </c>
      <c r="FP19" s="100">
        <f t="shared" si="15"/>
        <v>1092</v>
      </c>
      <c r="FQ19" s="100">
        <f t="shared" si="16"/>
        <v>0</v>
      </c>
      <c r="FR19" s="100">
        <f t="shared" si="17"/>
        <v>1092</v>
      </c>
      <c r="FS19" s="100">
        <f t="shared" si="18"/>
        <v>1092</v>
      </c>
      <c r="FT19" s="133">
        <f t="shared" si="48"/>
        <v>100</v>
      </c>
      <c r="FU19" s="126"/>
      <c r="FV19" s="126"/>
      <c r="FW19" s="127"/>
      <c r="FX19" s="47" t="s">
        <v>64</v>
      </c>
      <c r="FY19" s="47" t="s">
        <v>24</v>
      </c>
      <c r="FZ19" s="47" t="s">
        <v>214</v>
      </c>
      <c r="GA19" s="47" t="s">
        <v>64</v>
      </c>
      <c r="GB19" s="47" t="s">
        <v>280</v>
      </c>
      <c r="GC19" s="47" t="s">
        <v>218</v>
      </c>
      <c r="GD19" s="126"/>
      <c r="GE19" s="126"/>
      <c r="GF19" s="127"/>
      <c r="GG19" s="47" t="s">
        <v>64</v>
      </c>
      <c r="GH19" s="47" t="s">
        <v>24</v>
      </c>
      <c r="GI19" s="47" t="s">
        <v>214</v>
      </c>
      <c r="GJ19" s="47" t="s">
        <v>64</v>
      </c>
      <c r="GK19" s="47" t="s">
        <v>280</v>
      </c>
      <c r="GL19" s="47" t="s">
        <v>218</v>
      </c>
      <c r="GM19" s="126"/>
      <c r="GN19" s="126"/>
      <c r="GO19" s="127"/>
      <c r="GP19" s="47" t="s">
        <v>64</v>
      </c>
      <c r="GQ19" s="47" t="s">
        <v>24</v>
      </c>
      <c r="GR19" s="47" t="s">
        <v>214</v>
      </c>
      <c r="GS19" s="47" t="s">
        <v>64</v>
      </c>
      <c r="GT19" s="47" t="s">
        <v>280</v>
      </c>
      <c r="GU19" s="47" t="s">
        <v>218</v>
      </c>
      <c r="GV19" s="126"/>
      <c r="GW19" s="126"/>
      <c r="GX19" s="127"/>
      <c r="GY19" s="47" t="s">
        <v>64</v>
      </c>
      <c r="GZ19" s="47" t="s">
        <v>24</v>
      </c>
      <c r="HA19" s="47" t="s">
        <v>214</v>
      </c>
      <c r="HB19" s="47" t="s">
        <v>64</v>
      </c>
      <c r="HC19" s="47" t="s">
        <v>280</v>
      </c>
      <c r="HD19" s="47" t="s">
        <v>218</v>
      </c>
      <c r="HE19" s="126"/>
      <c r="HF19" s="126"/>
      <c r="HG19" s="127"/>
      <c r="HH19" s="47" t="s">
        <v>64</v>
      </c>
      <c r="HI19" s="47" t="s">
        <v>24</v>
      </c>
      <c r="HJ19" s="47" t="s">
        <v>214</v>
      </c>
      <c r="HK19" s="47" t="s">
        <v>64</v>
      </c>
      <c r="HL19" s="47" t="s">
        <v>280</v>
      </c>
      <c r="HM19" s="47" t="s">
        <v>218</v>
      </c>
      <c r="HN19" s="126"/>
      <c r="HO19" s="126"/>
      <c r="HP19" s="127"/>
      <c r="HQ19" s="47" t="s">
        <v>64</v>
      </c>
      <c r="HR19" s="47" t="s">
        <v>24</v>
      </c>
      <c r="HS19" s="47" t="s">
        <v>214</v>
      </c>
      <c r="HT19" s="47" t="s">
        <v>64</v>
      </c>
      <c r="HU19" s="47" t="s">
        <v>280</v>
      </c>
      <c r="HV19" s="47" t="s">
        <v>218</v>
      </c>
    </row>
    <row r="20" spans="1:256" ht="12.75">
      <c r="A20" s="89" t="s">
        <v>137</v>
      </c>
      <c r="B20" s="83" t="s">
        <v>158</v>
      </c>
      <c r="C20" s="97">
        <v>2121</v>
      </c>
      <c r="D20" s="3">
        <f t="shared" si="20"/>
        <v>76</v>
      </c>
      <c r="E20" s="3">
        <f>'[1]shbö'!E20</f>
        <v>0</v>
      </c>
      <c r="F20" s="3">
        <f>'[1]int.bev.'!D20</f>
        <v>2197</v>
      </c>
      <c r="G20" s="99">
        <v>1511</v>
      </c>
      <c r="H20" s="133">
        <f t="shared" si="21"/>
        <v>68.77560309512972</v>
      </c>
      <c r="I20" s="83" t="s">
        <v>137</v>
      </c>
      <c r="J20" s="83" t="s">
        <v>158</v>
      </c>
      <c r="K20" s="97">
        <v>0</v>
      </c>
      <c r="L20" s="3">
        <f t="shared" si="22"/>
        <v>0</v>
      </c>
      <c r="M20" s="3">
        <f>'[1]shbö'!H20</f>
        <v>0</v>
      </c>
      <c r="N20" s="3">
        <f>'[1]int.bev.'!K20</f>
        <v>0</v>
      </c>
      <c r="O20" s="99">
        <v>0</v>
      </c>
      <c r="P20" s="134">
        <v>0</v>
      </c>
      <c r="Q20" s="83" t="s">
        <v>137</v>
      </c>
      <c r="R20" s="83" t="s">
        <v>158</v>
      </c>
      <c r="S20" s="97">
        <v>0</v>
      </c>
      <c r="T20" s="3">
        <f t="shared" si="23"/>
        <v>0</v>
      </c>
      <c r="U20" s="3">
        <f>'[1]shbö'!K20</f>
        <v>0</v>
      </c>
      <c r="V20" s="3">
        <f>'[1]int.bev.'!R20</f>
        <v>0</v>
      </c>
      <c r="W20" s="99">
        <v>0</v>
      </c>
      <c r="X20" s="134">
        <v>0</v>
      </c>
      <c r="Y20" s="83" t="s">
        <v>137</v>
      </c>
      <c r="Z20" s="83" t="s">
        <v>158</v>
      </c>
      <c r="AA20" s="97">
        <v>0</v>
      </c>
      <c r="AB20" s="3">
        <f t="shared" si="24"/>
        <v>0</v>
      </c>
      <c r="AC20" s="3">
        <f>'[1]shbö'!N20</f>
        <v>0</v>
      </c>
      <c r="AD20" s="3">
        <f>'[1]int.bev.'!Y20</f>
        <v>0</v>
      </c>
      <c r="AE20" s="99">
        <v>0</v>
      </c>
      <c r="AF20" s="134">
        <v>0</v>
      </c>
      <c r="AG20" s="83" t="s">
        <v>137</v>
      </c>
      <c r="AH20" s="83" t="s">
        <v>158</v>
      </c>
      <c r="AI20" s="97">
        <v>35586</v>
      </c>
      <c r="AJ20" s="3">
        <f t="shared" si="25"/>
        <v>3130</v>
      </c>
      <c r="AK20" s="99">
        <v>0</v>
      </c>
      <c r="AL20" s="3">
        <f>'[1]int.bev.'!AF20</f>
        <v>38716</v>
      </c>
      <c r="AM20" s="99">
        <v>30165</v>
      </c>
      <c r="AN20" s="133">
        <f t="shared" si="26"/>
        <v>77.91352412439302</v>
      </c>
      <c r="AO20" s="83" t="s">
        <v>137</v>
      </c>
      <c r="AP20" s="83" t="s">
        <v>158</v>
      </c>
      <c r="AQ20" s="97">
        <v>0</v>
      </c>
      <c r="AR20" s="3">
        <f t="shared" si="27"/>
        <v>174</v>
      </c>
      <c r="AS20" s="99">
        <v>0</v>
      </c>
      <c r="AT20" s="3">
        <f>'[1]int.bev.'!AM20</f>
        <v>174</v>
      </c>
      <c r="AU20" s="99">
        <v>174</v>
      </c>
      <c r="AV20" s="133">
        <f t="shared" si="28"/>
        <v>100</v>
      </c>
      <c r="AW20" s="83" t="s">
        <v>137</v>
      </c>
      <c r="AX20" s="83" t="s">
        <v>158</v>
      </c>
      <c r="AY20" s="98">
        <f t="shared" si="29"/>
        <v>35586</v>
      </c>
      <c r="AZ20" s="98">
        <f t="shared" si="0"/>
        <v>2956</v>
      </c>
      <c r="BA20" s="98">
        <f t="shared" si="0"/>
        <v>0</v>
      </c>
      <c r="BB20" s="98">
        <f t="shared" si="0"/>
        <v>38542</v>
      </c>
      <c r="BC20" s="98">
        <f t="shared" si="0"/>
        <v>29991</v>
      </c>
      <c r="BD20" s="133">
        <f t="shared" si="30"/>
        <v>77.8138135021535</v>
      </c>
      <c r="BE20" s="83" t="s">
        <v>137</v>
      </c>
      <c r="BF20" s="83" t="s">
        <v>158</v>
      </c>
      <c r="BG20" s="88">
        <v>0</v>
      </c>
      <c r="BH20" s="3">
        <f t="shared" si="31"/>
        <v>0</v>
      </c>
      <c r="BI20" s="3">
        <f>'[1]shbö'!Q20</f>
        <v>576</v>
      </c>
      <c r="BJ20" s="3">
        <f>'[1]int.bev.'!BA20</f>
        <v>576</v>
      </c>
      <c r="BK20" s="99">
        <v>1086</v>
      </c>
      <c r="BL20" s="133">
        <f t="shared" si="51"/>
        <v>188.54166666666669</v>
      </c>
      <c r="BM20" s="83" t="s">
        <v>137</v>
      </c>
      <c r="BN20" s="83" t="s">
        <v>158</v>
      </c>
      <c r="BO20" s="88">
        <v>0</v>
      </c>
      <c r="BP20" s="3">
        <f t="shared" si="32"/>
        <v>0</v>
      </c>
      <c r="BQ20" s="3">
        <f>'[1]shbö'!V20</f>
        <v>0</v>
      </c>
      <c r="BR20" s="3">
        <f>'[1]int.bev.'!BH20</f>
        <v>0</v>
      </c>
      <c r="BS20" s="99">
        <v>0</v>
      </c>
      <c r="BT20" s="134">
        <v>0</v>
      </c>
      <c r="BU20" s="83" t="s">
        <v>137</v>
      </c>
      <c r="BV20" s="83" t="s">
        <v>158</v>
      </c>
      <c r="BW20" s="88">
        <v>0</v>
      </c>
      <c r="BX20" s="3">
        <f t="shared" si="33"/>
        <v>0</v>
      </c>
      <c r="BY20" s="3">
        <f>'[1]shbö'!Y20</f>
        <v>0</v>
      </c>
      <c r="BZ20" s="3">
        <f>'[1]int.bev.'!BO20</f>
        <v>0</v>
      </c>
      <c r="CA20" s="99">
        <v>0</v>
      </c>
      <c r="CB20" s="134">
        <v>0</v>
      </c>
      <c r="CC20" s="83" t="s">
        <v>137</v>
      </c>
      <c r="CD20" s="83" t="s">
        <v>158</v>
      </c>
      <c r="CE20" s="89">
        <f t="shared" si="1"/>
        <v>0</v>
      </c>
      <c r="CF20" s="3">
        <f t="shared" si="34"/>
        <v>0</v>
      </c>
      <c r="CG20" s="3">
        <f t="shared" si="35"/>
        <v>0</v>
      </c>
      <c r="CH20" s="3">
        <f t="shared" si="36"/>
        <v>0</v>
      </c>
      <c r="CI20" s="89">
        <f t="shared" si="37"/>
        <v>0</v>
      </c>
      <c r="CJ20" s="388">
        <v>0</v>
      </c>
      <c r="CK20" s="83" t="s">
        <v>137</v>
      </c>
      <c r="CL20" s="83" t="s">
        <v>158</v>
      </c>
      <c r="CM20" s="88">
        <v>0</v>
      </c>
      <c r="CN20" s="3">
        <f t="shared" si="38"/>
        <v>0</v>
      </c>
      <c r="CO20" s="3">
        <f>'[1]shbö'!AE20</f>
        <v>0</v>
      </c>
      <c r="CP20" s="3">
        <f>'[1]int.bev.'!CC20</f>
        <v>0</v>
      </c>
      <c r="CQ20" s="99">
        <v>0</v>
      </c>
      <c r="CR20" s="134">
        <v>0</v>
      </c>
      <c r="CS20" s="83" t="s">
        <v>137</v>
      </c>
      <c r="CT20" s="83" t="s">
        <v>158</v>
      </c>
      <c r="CU20" s="100">
        <f t="shared" si="2"/>
        <v>0</v>
      </c>
      <c r="CV20" s="100">
        <f t="shared" si="3"/>
        <v>0</v>
      </c>
      <c r="CW20" s="100">
        <f t="shared" si="3"/>
        <v>576</v>
      </c>
      <c r="CX20" s="100">
        <f t="shared" si="3"/>
        <v>576</v>
      </c>
      <c r="CY20" s="100">
        <f t="shared" si="3"/>
        <v>1086</v>
      </c>
      <c r="CZ20" s="133">
        <f t="shared" si="52"/>
        <v>188.54166666666669</v>
      </c>
      <c r="DA20" s="83" t="s">
        <v>137</v>
      </c>
      <c r="DB20" s="83" t="s">
        <v>158</v>
      </c>
      <c r="DC20" s="88">
        <v>0</v>
      </c>
      <c r="DD20" s="3">
        <f t="shared" si="39"/>
        <v>0</v>
      </c>
      <c r="DE20" s="3">
        <f>'[1]shbö'!AM20</f>
        <v>0</v>
      </c>
      <c r="DF20" s="3">
        <f>'[1]int.bev.'!CQ20</f>
        <v>0</v>
      </c>
      <c r="DG20" s="99">
        <v>0</v>
      </c>
      <c r="DH20" s="134">
        <v>0</v>
      </c>
      <c r="DI20" s="83" t="s">
        <v>137</v>
      </c>
      <c r="DJ20" s="83" t="s">
        <v>158</v>
      </c>
      <c r="DK20" s="89">
        <f t="shared" si="4"/>
        <v>0</v>
      </c>
      <c r="DL20" s="3">
        <f t="shared" si="40"/>
        <v>0</v>
      </c>
      <c r="DM20" s="3">
        <f>'[1]shbö'!AP20</f>
        <v>576</v>
      </c>
      <c r="DN20" s="3">
        <f>'[1]int.bev.'!CX20</f>
        <v>576</v>
      </c>
      <c r="DO20" s="87">
        <f t="shared" si="49"/>
        <v>1034</v>
      </c>
      <c r="DP20" s="133">
        <f t="shared" si="53"/>
        <v>179.51388888888889</v>
      </c>
      <c r="DQ20" s="83" t="s">
        <v>137</v>
      </c>
      <c r="DR20" s="83" t="s">
        <v>158</v>
      </c>
      <c r="DS20" s="88">
        <v>0</v>
      </c>
      <c r="DT20" s="3">
        <f t="shared" si="41"/>
        <v>0</v>
      </c>
      <c r="DU20" s="3">
        <f>'[1]shbö'!AS20</f>
        <v>0</v>
      </c>
      <c r="DV20" s="3">
        <f>'[1]int.bev.'!DE20</f>
        <v>0</v>
      </c>
      <c r="DW20" s="99">
        <v>0</v>
      </c>
      <c r="DX20" s="134">
        <v>0</v>
      </c>
      <c r="DY20" s="83" t="s">
        <v>241</v>
      </c>
      <c r="DZ20" s="81">
        <v>52</v>
      </c>
      <c r="EA20" s="88">
        <v>275</v>
      </c>
      <c r="EB20" s="3">
        <f t="shared" si="42"/>
        <v>0</v>
      </c>
      <c r="EC20" s="3">
        <f>'[1]shbö'!AV20</f>
        <v>-66</v>
      </c>
      <c r="ED20" s="3">
        <f>'[1]int.bev.'!DL20</f>
        <v>209</v>
      </c>
      <c r="EE20" s="99">
        <v>209</v>
      </c>
      <c r="EF20" s="133">
        <f t="shared" si="43"/>
        <v>100</v>
      </c>
      <c r="EG20" s="83" t="s">
        <v>137</v>
      </c>
      <c r="EH20" s="83" t="s">
        <v>158</v>
      </c>
      <c r="EI20" s="88">
        <v>0</v>
      </c>
      <c r="EJ20" s="3">
        <f t="shared" si="44"/>
        <v>0</v>
      </c>
      <c r="EK20" s="3">
        <f>'[1]shbö'!AY20</f>
        <v>0</v>
      </c>
      <c r="EL20" s="3">
        <f>'[1]int.bev.'!DS20</f>
        <v>0</v>
      </c>
      <c r="EM20" s="99">
        <v>0</v>
      </c>
      <c r="EN20" s="134">
        <v>0</v>
      </c>
      <c r="EO20" s="83" t="s">
        <v>137</v>
      </c>
      <c r="EP20" s="83" t="s">
        <v>158</v>
      </c>
      <c r="EQ20" s="98">
        <f t="shared" si="5"/>
        <v>275</v>
      </c>
      <c r="ER20" s="98">
        <f t="shared" si="6"/>
        <v>0</v>
      </c>
      <c r="ES20" s="98">
        <f t="shared" si="6"/>
        <v>-66</v>
      </c>
      <c r="ET20" s="98">
        <f t="shared" si="6"/>
        <v>209</v>
      </c>
      <c r="EU20" s="98">
        <f t="shared" si="6"/>
        <v>209</v>
      </c>
      <c r="EV20" s="133">
        <f t="shared" si="45"/>
        <v>100</v>
      </c>
      <c r="EW20" s="83" t="s">
        <v>137</v>
      </c>
      <c r="EX20" s="83" t="s">
        <v>158</v>
      </c>
      <c r="EY20" s="100">
        <f t="shared" si="7"/>
        <v>37982</v>
      </c>
      <c r="EZ20" s="100">
        <f t="shared" si="8"/>
        <v>3206</v>
      </c>
      <c r="FA20" s="100">
        <f t="shared" si="9"/>
        <v>510</v>
      </c>
      <c r="FB20" s="100">
        <f t="shared" si="10"/>
        <v>41698</v>
      </c>
      <c r="FC20" s="100">
        <f t="shared" si="11"/>
        <v>32971</v>
      </c>
      <c r="FD20" s="133">
        <f t="shared" si="46"/>
        <v>79.07093865413209</v>
      </c>
      <c r="FE20" s="83" t="s">
        <v>137</v>
      </c>
      <c r="FF20" s="83" t="s">
        <v>158</v>
      </c>
      <c r="FG20" s="100">
        <f t="shared" si="12"/>
        <v>37982</v>
      </c>
      <c r="FH20" s="100">
        <f t="shared" si="13"/>
        <v>3032</v>
      </c>
      <c r="FI20" s="100">
        <f t="shared" si="13"/>
        <v>510</v>
      </c>
      <c r="FJ20" s="100">
        <f t="shared" si="13"/>
        <v>41524</v>
      </c>
      <c r="FK20" s="100">
        <f t="shared" si="13"/>
        <v>32797</v>
      </c>
      <c r="FL20" s="133">
        <f t="shared" si="47"/>
        <v>78.98323860899721</v>
      </c>
      <c r="FM20" s="83" t="s">
        <v>137</v>
      </c>
      <c r="FN20" s="83" t="s">
        <v>158</v>
      </c>
      <c r="FO20" s="100">
        <f t="shared" si="14"/>
        <v>0</v>
      </c>
      <c r="FP20" s="100">
        <f t="shared" si="15"/>
        <v>174</v>
      </c>
      <c r="FQ20" s="100">
        <f t="shared" si="16"/>
        <v>0</v>
      </c>
      <c r="FR20" s="100">
        <f t="shared" si="17"/>
        <v>174</v>
      </c>
      <c r="FS20" s="100">
        <f t="shared" si="18"/>
        <v>174</v>
      </c>
      <c r="FT20" s="133">
        <f t="shared" si="48"/>
        <v>100</v>
      </c>
      <c r="FU20" s="27"/>
      <c r="FV20" s="27"/>
      <c r="FW20" s="25"/>
      <c r="FX20" s="25"/>
      <c r="FY20" s="25"/>
      <c r="FZ20" s="25"/>
      <c r="GA20" s="25"/>
      <c r="GB20" s="25"/>
      <c r="GC20" s="234"/>
      <c r="GD20" s="27"/>
      <c r="GE20" s="27"/>
      <c r="GF20" s="27"/>
      <c r="GG20" s="25"/>
      <c r="GH20" s="25"/>
      <c r="GI20" s="25"/>
      <c r="GJ20" s="25"/>
      <c r="GK20" s="25"/>
      <c r="GL20" s="234"/>
      <c r="GM20" s="27"/>
      <c r="GN20" s="27"/>
      <c r="GO20" s="27"/>
      <c r="GP20" s="25"/>
      <c r="GQ20" s="25"/>
      <c r="GR20" s="25"/>
      <c r="GS20" s="25"/>
      <c r="GT20" s="25"/>
      <c r="GU20" s="25"/>
      <c r="GV20" s="27"/>
      <c r="GW20" s="27"/>
      <c r="GX20" s="27"/>
      <c r="GY20" s="25"/>
      <c r="GZ20" s="25"/>
      <c r="HA20" s="25"/>
      <c r="HB20" s="25"/>
      <c r="HC20" s="25"/>
      <c r="HD20" s="25"/>
      <c r="HE20" s="27"/>
      <c r="HF20" s="27"/>
      <c r="HG20" s="27"/>
      <c r="HH20" s="25"/>
      <c r="HI20" s="25"/>
      <c r="HJ20" s="25"/>
      <c r="HK20" s="25"/>
      <c r="HL20" s="25"/>
      <c r="HM20" s="25"/>
      <c r="HN20" s="27"/>
      <c r="HO20" s="27"/>
      <c r="HP20" s="27"/>
      <c r="HQ20" s="25"/>
      <c r="HR20" s="25"/>
      <c r="HS20" s="25"/>
      <c r="HT20" s="25"/>
      <c r="HU20" s="25"/>
      <c r="HV20" s="25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</row>
    <row r="21" spans="1:256" ht="12.75">
      <c r="A21" s="89" t="s">
        <v>139</v>
      </c>
      <c r="B21" s="83" t="s">
        <v>141</v>
      </c>
      <c r="C21" s="97">
        <v>9960</v>
      </c>
      <c r="D21" s="3">
        <f t="shared" si="20"/>
        <v>303</v>
      </c>
      <c r="E21" s="3">
        <f>'[1]shbö'!E21</f>
        <v>78</v>
      </c>
      <c r="F21" s="3">
        <f>'[1]int.bev.'!D21</f>
        <v>10341</v>
      </c>
      <c r="G21" s="99">
        <v>8626</v>
      </c>
      <c r="H21" s="133">
        <f t="shared" si="21"/>
        <v>83.41553041291945</v>
      </c>
      <c r="I21" s="83" t="s">
        <v>139</v>
      </c>
      <c r="J21" s="83" t="s">
        <v>141</v>
      </c>
      <c r="K21" s="97">
        <v>0</v>
      </c>
      <c r="L21" s="3">
        <f t="shared" si="22"/>
        <v>0</v>
      </c>
      <c r="M21" s="3">
        <f>'[1]shbö'!H21</f>
        <v>0</v>
      </c>
      <c r="N21" s="3">
        <f>'[1]int.bev.'!K21</f>
        <v>0</v>
      </c>
      <c r="O21" s="99">
        <v>0</v>
      </c>
      <c r="P21" s="134">
        <v>0</v>
      </c>
      <c r="Q21" s="83" t="s">
        <v>139</v>
      </c>
      <c r="R21" s="83" t="s">
        <v>141</v>
      </c>
      <c r="S21" s="97">
        <v>0</v>
      </c>
      <c r="T21" s="3">
        <f t="shared" si="23"/>
        <v>0</v>
      </c>
      <c r="U21" s="3">
        <f>'[1]shbö'!K21</f>
        <v>0</v>
      </c>
      <c r="V21" s="3">
        <f>'[1]int.bev.'!R21</f>
        <v>0</v>
      </c>
      <c r="W21" s="99">
        <v>0</v>
      </c>
      <c r="X21" s="134">
        <v>0</v>
      </c>
      <c r="Y21" s="83" t="s">
        <v>139</v>
      </c>
      <c r="Z21" s="83" t="s">
        <v>141</v>
      </c>
      <c r="AA21" s="97">
        <v>0</v>
      </c>
      <c r="AB21" s="3">
        <f t="shared" si="24"/>
        <v>0</v>
      </c>
      <c r="AC21" s="3">
        <f>'[1]shbö'!N21</f>
        <v>0</v>
      </c>
      <c r="AD21" s="3">
        <f>'[1]int.bev.'!Y21</f>
        <v>0</v>
      </c>
      <c r="AE21" s="99">
        <v>0</v>
      </c>
      <c r="AF21" s="134">
        <v>0</v>
      </c>
      <c r="AG21" s="83" t="s">
        <v>139</v>
      </c>
      <c r="AH21" s="83" t="s">
        <v>141</v>
      </c>
      <c r="AI21" s="97">
        <v>121342</v>
      </c>
      <c r="AJ21" s="3">
        <f t="shared" si="25"/>
        <v>4658</v>
      </c>
      <c r="AK21" s="99">
        <v>0</v>
      </c>
      <c r="AL21" s="3">
        <f>'[1]int.bev.'!AF21</f>
        <v>126000</v>
      </c>
      <c r="AM21" s="99">
        <v>96387</v>
      </c>
      <c r="AN21" s="133">
        <f t="shared" si="26"/>
        <v>76.49761904761905</v>
      </c>
      <c r="AO21" s="83" t="s">
        <v>139</v>
      </c>
      <c r="AP21" s="83" t="s">
        <v>141</v>
      </c>
      <c r="AQ21" s="97">
        <v>0</v>
      </c>
      <c r="AR21" s="3">
        <f t="shared" si="27"/>
        <v>899</v>
      </c>
      <c r="AS21" s="99">
        <v>0</v>
      </c>
      <c r="AT21" s="3">
        <f>'[1]int.bev.'!AM21</f>
        <v>899</v>
      </c>
      <c r="AU21" s="99">
        <v>899</v>
      </c>
      <c r="AV21" s="133">
        <f t="shared" si="28"/>
        <v>100</v>
      </c>
      <c r="AW21" s="83" t="s">
        <v>139</v>
      </c>
      <c r="AX21" s="83" t="s">
        <v>141</v>
      </c>
      <c r="AY21" s="98">
        <f t="shared" si="29"/>
        <v>121342</v>
      </c>
      <c r="AZ21" s="98">
        <f t="shared" si="0"/>
        <v>3759</v>
      </c>
      <c r="BA21" s="98">
        <f t="shared" si="0"/>
        <v>0</v>
      </c>
      <c r="BB21" s="98">
        <f t="shared" si="0"/>
        <v>125101</v>
      </c>
      <c r="BC21" s="98">
        <f t="shared" si="0"/>
        <v>95488</v>
      </c>
      <c r="BD21" s="133">
        <f t="shared" si="30"/>
        <v>76.32872638907763</v>
      </c>
      <c r="BE21" s="83" t="s">
        <v>139</v>
      </c>
      <c r="BF21" s="83" t="s">
        <v>141</v>
      </c>
      <c r="BG21" s="88">
        <v>0</v>
      </c>
      <c r="BH21" s="3">
        <f t="shared" si="31"/>
        <v>0</v>
      </c>
      <c r="BI21" s="3">
        <f>'[1]shbö'!Q21</f>
        <v>752</v>
      </c>
      <c r="BJ21" s="3">
        <f>'[1]int.bev.'!BA21</f>
        <v>752</v>
      </c>
      <c r="BK21" s="99">
        <v>1471</v>
      </c>
      <c r="BL21" s="133">
        <f t="shared" si="51"/>
        <v>195.61170212765958</v>
      </c>
      <c r="BM21" s="83" t="s">
        <v>139</v>
      </c>
      <c r="BN21" s="83" t="s">
        <v>141</v>
      </c>
      <c r="BO21" s="88">
        <v>0</v>
      </c>
      <c r="BP21" s="3">
        <f t="shared" si="32"/>
        <v>0</v>
      </c>
      <c r="BQ21" s="3">
        <f>'[1]shbö'!V21</f>
        <v>0</v>
      </c>
      <c r="BR21" s="3">
        <f>'[1]int.bev.'!BH21</f>
        <v>0</v>
      </c>
      <c r="BS21" s="99">
        <v>0</v>
      </c>
      <c r="BT21" s="134">
        <v>0</v>
      </c>
      <c r="BU21" s="83" t="s">
        <v>139</v>
      </c>
      <c r="BV21" s="83" t="s">
        <v>141</v>
      </c>
      <c r="BW21" s="88">
        <v>0</v>
      </c>
      <c r="BX21" s="3">
        <f t="shared" si="33"/>
        <v>0</v>
      </c>
      <c r="BY21" s="3">
        <f>'[1]shbö'!Y21</f>
        <v>0</v>
      </c>
      <c r="BZ21" s="3">
        <f>'[1]int.bev.'!BO21</f>
        <v>0</v>
      </c>
      <c r="CA21" s="99">
        <v>0</v>
      </c>
      <c r="CB21" s="134">
        <v>0</v>
      </c>
      <c r="CC21" s="83" t="s">
        <v>139</v>
      </c>
      <c r="CD21" s="83" t="s">
        <v>141</v>
      </c>
      <c r="CE21" s="89">
        <f t="shared" si="1"/>
        <v>0</v>
      </c>
      <c r="CF21" s="3">
        <f t="shared" si="34"/>
        <v>0</v>
      </c>
      <c r="CG21" s="3">
        <f t="shared" si="35"/>
        <v>0</v>
      </c>
      <c r="CH21" s="3">
        <f t="shared" si="36"/>
        <v>0</v>
      </c>
      <c r="CI21" s="89">
        <f t="shared" si="37"/>
        <v>0</v>
      </c>
      <c r="CJ21" s="388">
        <v>0</v>
      </c>
      <c r="CK21" s="83" t="s">
        <v>139</v>
      </c>
      <c r="CL21" s="83" t="s">
        <v>141</v>
      </c>
      <c r="CM21" s="88">
        <v>0</v>
      </c>
      <c r="CN21" s="3">
        <f t="shared" si="38"/>
        <v>0</v>
      </c>
      <c r="CO21" s="3">
        <f>'[1]shbö'!AE21</f>
        <v>0</v>
      </c>
      <c r="CP21" s="3">
        <f>'[1]int.bev.'!CC21</f>
        <v>0</v>
      </c>
      <c r="CQ21" s="99">
        <v>0</v>
      </c>
      <c r="CR21" s="134">
        <v>0</v>
      </c>
      <c r="CS21" s="83" t="s">
        <v>139</v>
      </c>
      <c r="CT21" s="83" t="s">
        <v>141</v>
      </c>
      <c r="CU21" s="100">
        <f t="shared" si="2"/>
        <v>0</v>
      </c>
      <c r="CV21" s="100">
        <f t="shared" si="3"/>
        <v>0</v>
      </c>
      <c r="CW21" s="100">
        <f t="shared" si="3"/>
        <v>752</v>
      </c>
      <c r="CX21" s="100">
        <f t="shared" si="3"/>
        <v>752</v>
      </c>
      <c r="CY21" s="100">
        <f t="shared" si="3"/>
        <v>1471</v>
      </c>
      <c r="CZ21" s="133">
        <f t="shared" si="52"/>
        <v>195.61170212765958</v>
      </c>
      <c r="DA21" s="83" t="s">
        <v>139</v>
      </c>
      <c r="DB21" s="83" t="s">
        <v>141</v>
      </c>
      <c r="DC21" s="88">
        <v>0</v>
      </c>
      <c r="DD21" s="3">
        <f t="shared" si="39"/>
        <v>0</v>
      </c>
      <c r="DE21" s="3">
        <f>'[1]shbö'!AM21</f>
        <v>0</v>
      </c>
      <c r="DF21" s="3">
        <f>'[1]int.bev.'!CQ21</f>
        <v>0</v>
      </c>
      <c r="DG21" s="99">
        <v>0</v>
      </c>
      <c r="DH21" s="134">
        <v>0</v>
      </c>
      <c r="DI21" s="83" t="s">
        <v>139</v>
      </c>
      <c r="DJ21" s="83" t="s">
        <v>141</v>
      </c>
      <c r="DK21" s="89">
        <f t="shared" si="4"/>
        <v>0</v>
      </c>
      <c r="DL21" s="3">
        <f t="shared" si="40"/>
        <v>0</v>
      </c>
      <c r="DM21" s="3">
        <f>'[1]shbö'!AP21</f>
        <v>752</v>
      </c>
      <c r="DN21" s="3">
        <f>'[1]int.bev.'!CX21</f>
        <v>752</v>
      </c>
      <c r="DO21" s="87">
        <f t="shared" si="49"/>
        <v>882</v>
      </c>
      <c r="DP21" s="133">
        <f t="shared" si="53"/>
        <v>117.2872340425532</v>
      </c>
      <c r="DQ21" s="83" t="s">
        <v>139</v>
      </c>
      <c r="DR21" s="83" t="s">
        <v>141</v>
      </c>
      <c r="DS21" s="88">
        <v>0</v>
      </c>
      <c r="DT21" s="3">
        <f t="shared" si="41"/>
        <v>0</v>
      </c>
      <c r="DU21" s="3">
        <f>'[1]shbö'!AS21</f>
        <v>0</v>
      </c>
      <c r="DV21" s="3">
        <f>'[1]int.bev.'!DE21</f>
        <v>0</v>
      </c>
      <c r="DW21" s="99">
        <v>0</v>
      </c>
      <c r="DX21" s="134">
        <v>0</v>
      </c>
      <c r="DY21" s="83" t="s">
        <v>242</v>
      </c>
      <c r="DZ21" s="81">
        <v>589</v>
      </c>
      <c r="EA21" s="88">
        <v>1169</v>
      </c>
      <c r="EB21" s="3">
        <f t="shared" si="42"/>
        <v>0</v>
      </c>
      <c r="EC21" s="3">
        <f>'[1]shbö'!AV21</f>
        <v>-659</v>
      </c>
      <c r="ED21" s="3">
        <f>'[1]int.bev.'!DL21</f>
        <v>510</v>
      </c>
      <c r="EE21" s="99">
        <v>510</v>
      </c>
      <c r="EF21" s="133">
        <f t="shared" si="43"/>
        <v>100</v>
      </c>
      <c r="EG21" s="83" t="s">
        <v>139</v>
      </c>
      <c r="EH21" s="83" t="s">
        <v>141</v>
      </c>
      <c r="EI21" s="88">
        <v>0</v>
      </c>
      <c r="EJ21" s="3">
        <f t="shared" si="44"/>
        <v>0</v>
      </c>
      <c r="EK21" s="3">
        <f>'[1]shbö'!AY21</f>
        <v>0</v>
      </c>
      <c r="EL21" s="3">
        <f>'[1]int.bev.'!DS21</f>
        <v>0</v>
      </c>
      <c r="EM21" s="99">
        <v>0</v>
      </c>
      <c r="EN21" s="134">
        <v>0</v>
      </c>
      <c r="EO21" s="83" t="s">
        <v>139</v>
      </c>
      <c r="EP21" s="83" t="s">
        <v>141</v>
      </c>
      <c r="EQ21" s="98">
        <f t="shared" si="5"/>
        <v>1169</v>
      </c>
      <c r="ER21" s="98">
        <f t="shared" si="6"/>
        <v>0</v>
      </c>
      <c r="ES21" s="98">
        <f t="shared" si="6"/>
        <v>-659</v>
      </c>
      <c r="ET21" s="98">
        <f t="shared" si="6"/>
        <v>510</v>
      </c>
      <c r="EU21" s="98">
        <f t="shared" si="6"/>
        <v>510</v>
      </c>
      <c r="EV21" s="133">
        <f t="shared" si="45"/>
        <v>100</v>
      </c>
      <c r="EW21" s="83" t="s">
        <v>139</v>
      </c>
      <c r="EX21" s="83" t="s">
        <v>141</v>
      </c>
      <c r="EY21" s="100">
        <f t="shared" si="7"/>
        <v>132471</v>
      </c>
      <c r="EZ21" s="100">
        <f t="shared" si="8"/>
        <v>4961</v>
      </c>
      <c r="FA21" s="100">
        <f t="shared" si="9"/>
        <v>171</v>
      </c>
      <c r="FB21" s="100">
        <f t="shared" si="10"/>
        <v>137603</v>
      </c>
      <c r="FC21" s="100">
        <f t="shared" si="11"/>
        <v>106994</v>
      </c>
      <c r="FD21" s="133">
        <f t="shared" si="46"/>
        <v>77.75557218955981</v>
      </c>
      <c r="FE21" s="83" t="s">
        <v>139</v>
      </c>
      <c r="FF21" s="83" t="s">
        <v>141</v>
      </c>
      <c r="FG21" s="100">
        <f t="shared" si="12"/>
        <v>132471</v>
      </c>
      <c r="FH21" s="100">
        <f t="shared" si="13"/>
        <v>4062</v>
      </c>
      <c r="FI21" s="100">
        <f t="shared" si="13"/>
        <v>171</v>
      </c>
      <c r="FJ21" s="100">
        <f t="shared" si="13"/>
        <v>136704</v>
      </c>
      <c r="FK21" s="100">
        <f t="shared" si="13"/>
        <v>106095</v>
      </c>
      <c r="FL21" s="133">
        <f t="shared" si="47"/>
        <v>77.60928721910112</v>
      </c>
      <c r="FM21" s="83" t="s">
        <v>139</v>
      </c>
      <c r="FN21" s="83" t="s">
        <v>141</v>
      </c>
      <c r="FO21" s="100">
        <f t="shared" si="14"/>
        <v>0</v>
      </c>
      <c r="FP21" s="100">
        <f t="shared" si="15"/>
        <v>899</v>
      </c>
      <c r="FQ21" s="100">
        <f t="shared" si="16"/>
        <v>0</v>
      </c>
      <c r="FR21" s="100">
        <f t="shared" si="17"/>
        <v>899</v>
      </c>
      <c r="FS21" s="100">
        <f t="shared" si="18"/>
        <v>899</v>
      </c>
      <c r="FT21" s="133">
        <f t="shared" si="48"/>
        <v>100</v>
      </c>
      <c r="FU21" s="27"/>
      <c r="FV21" s="27"/>
      <c r="FW21" s="27"/>
      <c r="FX21" s="27"/>
      <c r="FY21" s="27"/>
      <c r="FZ21" s="27"/>
      <c r="GA21" s="27"/>
      <c r="GB21" s="27"/>
      <c r="GC21" s="235"/>
      <c r="GD21" s="27"/>
      <c r="GE21" s="27"/>
      <c r="GF21" s="27"/>
      <c r="GG21" s="27"/>
      <c r="GH21" s="27"/>
      <c r="GI21" s="27"/>
      <c r="GJ21" s="27"/>
      <c r="GK21" s="27"/>
      <c r="GL21" s="235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ht="12.75">
      <c r="A22" s="89" t="s">
        <v>140</v>
      </c>
      <c r="B22" s="83" t="s">
        <v>143</v>
      </c>
      <c r="C22" s="97">
        <v>16831</v>
      </c>
      <c r="D22" s="3">
        <f t="shared" si="20"/>
        <v>302</v>
      </c>
      <c r="E22" s="3">
        <f>'[1]shbö'!E22</f>
        <v>0</v>
      </c>
      <c r="F22" s="3">
        <f>'[1]int.bev.'!D22</f>
        <v>17133</v>
      </c>
      <c r="G22" s="99">
        <v>15134</v>
      </c>
      <c r="H22" s="133">
        <f t="shared" si="21"/>
        <v>88.33245782991887</v>
      </c>
      <c r="I22" s="83" t="s">
        <v>140</v>
      </c>
      <c r="J22" s="83" t="s">
        <v>143</v>
      </c>
      <c r="K22" s="97">
        <v>0</v>
      </c>
      <c r="L22" s="3">
        <f t="shared" si="22"/>
        <v>0</v>
      </c>
      <c r="M22" s="3">
        <f>'[1]shbö'!H22</f>
        <v>0</v>
      </c>
      <c r="N22" s="3">
        <f>'[1]int.bev.'!K22</f>
        <v>0</v>
      </c>
      <c r="O22" s="99">
        <v>0</v>
      </c>
      <c r="P22" s="134">
        <v>0</v>
      </c>
      <c r="Q22" s="83" t="s">
        <v>140</v>
      </c>
      <c r="R22" s="83" t="s">
        <v>143</v>
      </c>
      <c r="S22" s="97">
        <v>0</v>
      </c>
      <c r="T22" s="3">
        <f t="shared" si="23"/>
        <v>0</v>
      </c>
      <c r="U22" s="3">
        <f>'[1]shbö'!K22</f>
        <v>0</v>
      </c>
      <c r="V22" s="3">
        <f>'[1]int.bev.'!R22</f>
        <v>0</v>
      </c>
      <c r="W22" s="99">
        <v>0</v>
      </c>
      <c r="X22" s="134">
        <v>0</v>
      </c>
      <c r="Y22" s="83" t="s">
        <v>140</v>
      </c>
      <c r="Z22" s="83" t="s">
        <v>143</v>
      </c>
      <c r="AA22" s="97">
        <v>0</v>
      </c>
      <c r="AB22" s="3">
        <f t="shared" si="24"/>
        <v>0</v>
      </c>
      <c r="AC22" s="3">
        <f>'[1]shbö'!N22</f>
        <v>0</v>
      </c>
      <c r="AD22" s="3">
        <f>'[1]int.bev.'!Y22</f>
        <v>0</v>
      </c>
      <c r="AE22" s="99">
        <v>0</v>
      </c>
      <c r="AF22" s="134">
        <v>0</v>
      </c>
      <c r="AG22" s="83" t="s">
        <v>140</v>
      </c>
      <c r="AH22" s="83" t="s">
        <v>143</v>
      </c>
      <c r="AI22" s="97">
        <v>123147</v>
      </c>
      <c r="AJ22" s="3">
        <f t="shared" si="25"/>
        <v>4057</v>
      </c>
      <c r="AK22" s="99">
        <v>0</v>
      </c>
      <c r="AL22" s="3">
        <f>'[1]int.bev.'!AF22</f>
        <v>127204</v>
      </c>
      <c r="AM22" s="99">
        <v>104665</v>
      </c>
      <c r="AN22" s="133">
        <f t="shared" si="26"/>
        <v>82.28121757177446</v>
      </c>
      <c r="AO22" s="83" t="s">
        <v>140</v>
      </c>
      <c r="AP22" s="83" t="s">
        <v>143</v>
      </c>
      <c r="AQ22" s="97">
        <v>0</v>
      </c>
      <c r="AR22" s="3">
        <f t="shared" si="27"/>
        <v>232</v>
      </c>
      <c r="AS22" s="99">
        <v>0</v>
      </c>
      <c r="AT22" s="3">
        <f>'[1]int.bev.'!AM22</f>
        <v>232</v>
      </c>
      <c r="AU22" s="99">
        <v>232</v>
      </c>
      <c r="AV22" s="133">
        <f t="shared" si="28"/>
        <v>100</v>
      </c>
      <c r="AW22" s="83" t="s">
        <v>140</v>
      </c>
      <c r="AX22" s="83" t="s">
        <v>143</v>
      </c>
      <c r="AY22" s="98">
        <f t="shared" si="29"/>
        <v>123147</v>
      </c>
      <c r="AZ22" s="98">
        <f aca="true" t="shared" si="54" ref="AZ22:AZ44">AJ22-AR22</f>
        <v>3825</v>
      </c>
      <c r="BA22" s="98">
        <f aca="true" t="shared" si="55" ref="BA22:BA44">AK22-AS22</f>
        <v>0</v>
      </c>
      <c r="BB22" s="98">
        <f aca="true" t="shared" si="56" ref="BB22:BB44">AL22-AT22</f>
        <v>126972</v>
      </c>
      <c r="BC22" s="98">
        <f aca="true" t="shared" si="57" ref="BC22:BC44">AM22-AU22</f>
        <v>104433</v>
      </c>
      <c r="BD22" s="133">
        <f t="shared" si="30"/>
        <v>82.24884226443625</v>
      </c>
      <c r="BE22" s="83" t="s">
        <v>140</v>
      </c>
      <c r="BF22" s="83" t="s">
        <v>143</v>
      </c>
      <c r="BG22" s="88">
        <v>0</v>
      </c>
      <c r="BH22" s="3">
        <f t="shared" si="31"/>
        <v>0</v>
      </c>
      <c r="BI22" s="3">
        <f>'[1]shbö'!Q22</f>
        <v>1074</v>
      </c>
      <c r="BJ22" s="3">
        <f>'[1]int.bev.'!BA22</f>
        <v>1074</v>
      </c>
      <c r="BK22" s="99">
        <v>3469</v>
      </c>
      <c r="BL22" s="133">
        <f t="shared" si="51"/>
        <v>322.99813780260706</v>
      </c>
      <c r="BM22" s="83" t="s">
        <v>140</v>
      </c>
      <c r="BN22" s="83" t="s">
        <v>143</v>
      </c>
      <c r="BO22" s="88">
        <v>0</v>
      </c>
      <c r="BP22" s="3">
        <f t="shared" si="32"/>
        <v>0</v>
      </c>
      <c r="BQ22" s="3">
        <f>'[1]shbö'!V22</f>
        <v>0</v>
      </c>
      <c r="BR22" s="3">
        <f>'[1]int.bev.'!BH22</f>
        <v>0</v>
      </c>
      <c r="BS22" s="99">
        <v>0</v>
      </c>
      <c r="BT22" s="134">
        <v>0</v>
      </c>
      <c r="BU22" s="83" t="s">
        <v>140</v>
      </c>
      <c r="BV22" s="83" t="s">
        <v>143</v>
      </c>
      <c r="BW22" s="88">
        <v>0</v>
      </c>
      <c r="BX22" s="3">
        <f t="shared" si="33"/>
        <v>0</v>
      </c>
      <c r="BY22" s="3">
        <f>'[1]shbö'!Y22</f>
        <v>0</v>
      </c>
      <c r="BZ22" s="3">
        <f>'[1]int.bev.'!BO22</f>
        <v>0</v>
      </c>
      <c r="CA22" s="99">
        <v>0</v>
      </c>
      <c r="CB22" s="134">
        <v>0</v>
      </c>
      <c r="CC22" s="83" t="s">
        <v>140</v>
      </c>
      <c r="CD22" s="83" t="s">
        <v>143</v>
      </c>
      <c r="CE22" s="89">
        <f t="shared" si="1"/>
        <v>0</v>
      </c>
      <c r="CF22" s="3">
        <f t="shared" si="34"/>
        <v>0</v>
      </c>
      <c r="CG22" s="3">
        <f t="shared" si="35"/>
        <v>0</v>
      </c>
      <c r="CH22" s="3">
        <f t="shared" si="36"/>
        <v>0</v>
      </c>
      <c r="CI22" s="89">
        <f t="shared" si="37"/>
        <v>0</v>
      </c>
      <c r="CJ22" s="388">
        <v>0</v>
      </c>
      <c r="CK22" s="83" t="s">
        <v>140</v>
      </c>
      <c r="CL22" s="83" t="s">
        <v>143</v>
      </c>
      <c r="CM22" s="88">
        <v>0</v>
      </c>
      <c r="CN22" s="3">
        <f t="shared" si="38"/>
        <v>0</v>
      </c>
      <c r="CO22" s="3">
        <f>'[1]shbö'!AE22</f>
        <v>0</v>
      </c>
      <c r="CP22" s="3">
        <f>'[1]int.bev.'!CC22</f>
        <v>0</v>
      </c>
      <c r="CQ22" s="99">
        <v>0</v>
      </c>
      <c r="CR22" s="134">
        <v>0</v>
      </c>
      <c r="CS22" s="83" t="s">
        <v>140</v>
      </c>
      <c r="CT22" s="83" t="s">
        <v>143</v>
      </c>
      <c r="CU22" s="100">
        <f t="shared" si="2"/>
        <v>0</v>
      </c>
      <c r="CV22" s="100">
        <f aca="true" t="shared" si="58" ref="CV22:CY37">(BH22-BP22)</f>
        <v>0</v>
      </c>
      <c r="CW22" s="100">
        <f t="shared" si="58"/>
        <v>1074</v>
      </c>
      <c r="CX22" s="100">
        <f t="shared" si="58"/>
        <v>1074</v>
      </c>
      <c r="CY22" s="100">
        <f t="shared" si="58"/>
        <v>3469</v>
      </c>
      <c r="CZ22" s="133">
        <f t="shared" si="52"/>
        <v>322.99813780260706</v>
      </c>
      <c r="DA22" s="83" t="s">
        <v>140</v>
      </c>
      <c r="DB22" s="83" t="s">
        <v>143</v>
      </c>
      <c r="DC22" s="88">
        <v>0</v>
      </c>
      <c r="DD22" s="3">
        <f t="shared" si="39"/>
        <v>0</v>
      </c>
      <c r="DE22" s="3">
        <f>'[1]shbö'!AM22</f>
        <v>0</v>
      </c>
      <c r="DF22" s="3">
        <f>'[1]int.bev.'!CQ22</f>
        <v>0</v>
      </c>
      <c r="DG22" s="99">
        <v>0</v>
      </c>
      <c r="DH22" s="134">
        <v>0</v>
      </c>
      <c r="DI22" s="83" t="s">
        <v>140</v>
      </c>
      <c r="DJ22" s="83" t="s">
        <v>143</v>
      </c>
      <c r="DK22" s="89">
        <f t="shared" si="4"/>
        <v>0</v>
      </c>
      <c r="DL22" s="3">
        <f t="shared" si="40"/>
        <v>0</v>
      </c>
      <c r="DM22" s="3">
        <f>'[1]shbö'!AP22</f>
        <v>1074</v>
      </c>
      <c r="DN22" s="3">
        <f>'[1]int.bev.'!CX22</f>
        <v>1074</v>
      </c>
      <c r="DO22" s="87">
        <f t="shared" si="49"/>
        <v>1339</v>
      </c>
      <c r="DP22" s="133">
        <f t="shared" si="53"/>
        <v>124.67411545623837</v>
      </c>
      <c r="DQ22" s="83" t="s">
        <v>140</v>
      </c>
      <c r="DR22" s="83" t="s">
        <v>143</v>
      </c>
      <c r="DS22" s="88">
        <v>0</v>
      </c>
      <c r="DT22" s="3">
        <f t="shared" si="41"/>
        <v>0</v>
      </c>
      <c r="DU22" s="3">
        <f>'[1]shbö'!AS22</f>
        <v>0</v>
      </c>
      <c r="DV22" s="3">
        <f>'[1]int.bev.'!DE22</f>
        <v>0</v>
      </c>
      <c r="DW22" s="99">
        <v>0</v>
      </c>
      <c r="DX22" s="134">
        <v>0</v>
      </c>
      <c r="DY22" s="83" t="s">
        <v>243</v>
      </c>
      <c r="DZ22" s="81">
        <v>2130</v>
      </c>
      <c r="EA22" s="88">
        <v>2129</v>
      </c>
      <c r="EB22" s="3">
        <f t="shared" si="42"/>
        <v>0</v>
      </c>
      <c r="EC22" s="3">
        <f>'[1]shbö'!AV22</f>
        <v>221</v>
      </c>
      <c r="ED22" s="3">
        <f>'[1]int.bev.'!DL22</f>
        <v>2350</v>
      </c>
      <c r="EE22" s="99">
        <v>2350</v>
      </c>
      <c r="EF22" s="133">
        <f t="shared" si="43"/>
        <v>100</v>
      </c>
      <c r="EG22" s="83" t="s">
        <v>140</v>
      </c>
      <c r="EH22" s="83" t="s">
        <v>143</v>
      </c>
      <c r="EI22" s="88">
        <v>140</v>
      </c>
      <c r="EJ22" s="3">
        <f t="shared" si="44"/>
        <v>0</v>
      </c>
      <c r="EK22" s="3">
        <f>'[1]shbö'!AY22</f>
        <v>37</v>
      </c>
      <c r="EL22" s="3">
        <f>'[1]int.bev.'!DS22</f>
        <v>177</v>
      </c>
      <c r="EM22" s="99">
        <v>0</v>
      </c>
      <c r="EN22" s="133">
        <f t="shared" si="50"/>
        <v>0</v>
      </c>
      <c r="EO22" s="83" t="s">
        <v>140</v>
      </c>
      <c r="EP22" s="83" t="s">
        <v>143</v>
      </c>
      <c r="EQ22" s="98">
        <f t="shared" si="5"/>
        <v>1989</v>
      </c>
      <c r="ER22" s="98">
        <f aca="true" t="shared" si="59" ref="ER22:EU37">EB22-EJ22</f>
        <v>0</v>
      </c>
      <c r="ES22" s="98">
        <f t="shared" si="59"/>
        <v>184</v>
      </c>
      <c r="ET22" s="98">
        <f t="shared" si="59"/>
        <v>2173</v>
      </c>
      <c r="EU22" s="98">
        <f t="shared" si="59"/>
        <v>2350</v>
      </c>
      <c r="EV22" s="133">
        <f t="shared" si="45"/>
        <v>108.14542107685227</v>
      </c>
      <c r="EW22" s="83" t="s">
        <v>140</v>
      </c>
      <c r="EX22" s="83" t="s">
        <v>143</v>
      </c>
      <c r="EY22" s="100">
        <f t="shared" si="7"/>
        <v>142107</v>
      </c>
      <c r="EZ22" s="100">
        <f t="shared" si="8"/>
        <v>4359</v>
      </c>
      <c r="FA22" s="100">
        <f t="shared" si="9"/>
        <v>1295</v>
      </c>
      <c r="FB22" s="100">
        <f t="shared" si="10"/>
        <v>147761</v>
      </c>
      <c r="FC22" s="100">
        <f t="shared" si="11"/>
        <v>125618</v>
      </c>
      <c r="FD22" s="133">
        <f t="shared" si="46"/>
        <v>85.01431365515934</v>
      </c>
      <c r="FE22" s="83" t="s">
        <v>140</v>
      </c>
      <c r="FF22" s="83" t="s">
        <v>143</v>
      </c>
      <c r="FG22" s="100">
        <f t="shared" si="12"/>
        <v>141967</v>
      </c>
      <c r="FH22" s="100">
        <f aca="true" t="shared" si="60" ref="FH22:FK37">(EZ22-FP22)</f>
        <v>4127</v>
      </c>
      <c r="FI22" s="100">
        <f t="shared" si="60"/>
        <v>1258</v>
      </c>
      <c r="FJ22" s="100">
        <f t="shared" si="60"/>
        <v>147352</v>
      </c>
      <c r="FK22" s="100">
        <f t="shared" si="60"/>
        <v>125386</v>
      </c>
      <c r="FL22" s="133">
        <f t="shared" si="47"/>
        <v>85.09283891633639</v>
      </c>
      <c r="FM22" s="83" t="s">
        <v>140</v>
      </c>
      <c r="FN22" s="83" t="s">
        <v>143</v>
      </c>
      <c r="FO22" s="100">
        <f t="shared" si="14"/>
        <v>140</v>
      </c>
      <c r="FP22" s="100">
        <f t="shared" si="15"/>
        <v>232</v>
      </c>
      <c r="FQ22" s="100">
        <f t="shared" si="16"/>
        <v>37</v>
      </c>
      <c r="FR22" s="100">
        <f t="shared" si="17"/>
        <v>409</v>
      </c>
      <c r="FS22" s="100">
        <f t="shared" si="18"/>
        <v>232</v>
      </c>
      <c r="FT22" s="133">
        <f t="shared" si="48"/>
        <v>56.723716381418086</v>
      </c>
      <c r="FU22" s="26" t="s">
        <v>113</v>
      </c>
      <c r="FV22" s="26" t="s">
        <v>106</v>
      </c>
      <c r="FW22" s="27" t="s">
        <v>96</v>
      </c>
      <c r="FX22" s="63">
        <v>4454</v>
      </c>
      <c r="FY22" s="3">
        <f>GA22-FX22-FZ22</f>
        <v>90</v>
      </c>
      <c r="FZ22" s="3">
        <f>'[1]rshbö'!F22</f>
        <v>11</v>
      </c>
      <c r="GA22" s="3">
        <f>'[1]int.bev.'!FC22</f>
        <v>4555</v>
      </c>
      <c r="GB22" s="63">
        <v>2616</v>
      </c>
      <c r="GC22" s="165">
        <f>GB22/GA22*100</f>
        <v>57.43139407244786</v>
      </c>
      <c r="GD22" s="26" t="s">
        <v>113</v>
      </c>
      <c r="GE22" s="26" t="s">
        <v>106</v>
      </c>
      <c r="GF22" s="27" t="s">
        <v>96</v>
      </c>
      <c r="GG22" s="63">
        <v>0</v>
      </c>
      <c r="GH22" s="3">
        <f>GJ22-GG22-GI22</f>
        <v>0</v>
      </c>
      <c r="GI22" s="3">
        <f>'[1]rshbö'!I22</f>
        <v>0</v>
      </c>
      <c r="GJ22" s="3">
        <f>'[1]int.bev.'!FK22</f>
        <v>0</v>
      </c>
      <c r="GK22" s="63">
        <v>0</v>
      </c>
      <c r="GL22" s="227">
        <v>0</v>
      </c>
      <c r="GM22" s="26" t="s">
        <v>113</v>
      </c>
      <c r="GN22" s="26" t="s">
        <v>106</v>
      </c>
      <c r="GO22" s="27" t="s">
        <v>96</v>
      </c>
      <c r="GP22" s="63">
        <v>62829</v>
      </c>
      <c r="GQ22" s="3">
        <f>GS22-GP22-GR22</f>
        <v>326</v>
      </c>
      <c r="GR22" s="368">
        <v>0</v>
      </c>
      <c r="GS22" s="3">
        <f>'[1]int.bev.'!FS22</f>
        <v>63155</v>
      </c>
      <c r="GT22" s="63">
        <v>40050</v>
      </c>
      <c r="GU22" s="165">
        <f>GT22/GS22*100</f>
        <v>63.41540653946639</v>
      </c>
      <c r="GV22" s="26" t="s">
        <v>113</v>
      </c>
      <c r="GW22" s="26" t="s">
        <v>106</v>
      </c>
      <c r="GX22" s="27" t="s">
        <v>96</v>
      </c>
      <c r="GY22" s="63">
        <v>0</v>
      </c>
      <c r="GZ22" s="3">
        <f>HB22-GY22-HA22</f>
        <v>0</v>
      </c>
      <c r="HA22" s="3">
        <f>'[1]rshbö'!L22</f>
        <v>525</v>
      </c>
      <c r="HB22" s="3">
        <f>'[1]int.bev.'!GA22</f>
        <v>525</v>
      </c>
      <c r="HC22" s="63">
        <v>1719</v>
      </c>
      <c r="HD22" s="165">
        <f>HC22/HB22*100</f>
        <v>327.42857142857144</v>
      </c>
      <c r="HE22" s="26" t="s">
        <v>113</v>
      </c>
      <c r="HF22" s="26" t="s">
        <v>106</v>
      </c>
      <c r="HG22" s="27" t="s">
        <v>96</v>
      </c>
      <c r="HH22" s="63">
        <v>0</v>
      </c>
      <c r="HI22" s="3">
        <f>HK22-HH22-HJ22</f>
        <v>0</v>
      </c>
      <c r="HJ22" s="3">
        <f>'[1]rshbö'!O22</f>
        <v>2966</v>
      </c>
      <c r="HK22" s="3">
        <f>'[1]int.bev.'!GI22</f>
        <v>2966</v>
      </c>
      <c r="HL22" s="63">
        <v>2966</v>
      </c>
      <c r="HM22" s="165">
        <f>HL22/HK22*100</f>
        <v>100</v>
      </c>
      <c r="HN22" s="26" t="s">
        <v>113</v>
      </c>
      <c r="HO22" s="26" t="s">
        <v>106</v>
      </c>
      <c r="HP22" s="27" t="s">
        <v>96</v>
      </c>
      <c r="HQ22" s="28">
        <f aca="true" t="shared" si="61" ref="HQ22:HQ34">FX22+GG22+GP22+GY22+HH22</f>
        <v>67283</v>
      </c>
      <c r="HR22" s="28">
        <f aca="true" t="shared" si="62" ref="HR22:HR34">FY22+GH22+GQ22+GZ22+HI22</f>
        <v>416</v>
      </c>
      <c r="HS22" s="28">
        <f aca="true" t="shared" si="63" ref="HS22:HS34">FZ22+GI22+GR22+HA22+HJ22</f>
        <v>3502</v>
      </c>
      <c r="HT22" s="28">
        <f aca="true" t="shared" si="64" ref="HT22:HT34">GA22+GJ22+GS22+HB22+HK22</f>
        <v>71201</v>
      </c>
      <c r="HU22" s="28">
        <f aca="true" t="shared" si="65" ref="HU22:HU34">GB22+GK22+GT22+HC22+HL22</f>
        <v>47351</v>
      </c>
      <c r="HV22" s="165">
        <f>HU22/HT22*100</f>
        <v>66.50327944832235</v>
      </c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</row>
    <row r="23" spans="1:256" ht="12.75">
      <c r="A23" s="89" t="s">
        <v>142</v>
      </c>
      <c r="B23" s="83" t="s">
        <v>145</v>
      </c>
      <c r="C23" s="97">
        <v>17754</v>
      </c>
      <c r="D23" s="3">
        <f t="shared" si="20"/>
        <v>537</v>
      </c>
      <c r="E23" s="3">
        <f>'[1]shbö'!E23</f>
        <v>2</v>
      </c>
      <c r="F23" s="3">
        <f>'[1]int.bev.'!D23</f>
        <v>18293</v>
      </c>
      <c r="G23" s="99">
        <v>12822</v>
      </c>
      <c r="H23" s="133">
        <f t="shared" si="21"/>
        <v>70.09238506532553</v>
      </c>
      <c r="I23" s="83" t="s">
        <v>142</v>
      </c>
      <c r="J23" s="83" t="s">
        <v>145</v>
      </c>
      <c r="K23" s="97">
        <v>0</v>
      </c>
      <c r="L23" s="3">
        <f t="shared" si="22"/>
        <v>0</v>
      </c>
      <c r="M23" s="3">
        <f>'[1]shbö'!H23</f>
        <v>0</v>
      </c>
      <c r="N23" s="3">
        <f>'[1]int.bev.'!K23</f>
        <v>0</v>
      </c>
      <c r="O23" s="99">
        <v>0</v>
      </c>
      <c r="P23" s="134">
        <v>0</v>
      </c>
      <c r="Q23" s="83" t="s">
        <v>142</v>
      </c>
      <c r="R23" s="83" t="s">
        <v>145</v>
      </c>
      <c r="S23" s="97">
        <v>0</v>
      </c>
      <c r="T23" s="3">
        <f t="shared" si="23"/>
        <v>0</v>
      </c>
      <c r="U23" s="3">
        <f>'[1]shbö'!K23</f>
        <v>0</v>
      </c>
      <c r="V23" s="3">
        <f>'[1]int.bev.'!R23</f>
        <v>0</v>
      </c>
      <c r="W23" s="99">
        <v>0</v>
      </c>
      <c r="X23" s="134">
        <v>0</v>
      </c>
      <c r="Y23" s="83" t="s">
        <v>142</v>
      </c>
      <c r="Z23" s="83" t="s">
        <v>145</v>
      </c>
      <c r="AA23" s="97">
        <v>0</v>
      </c>
      <c r="AB23" s="3">
        <f t="shared" si="24"/>
        <v>0</v>
      </c>
      <c r="AC23" s="3">
        <f>'[1]shbö'!N23</f>
        <v>0</v>
      </c>
      <c r="AD23" s="3">
        <f>'[1]int.bev.'!Y23</f>
        <v>0</v>
      </c>
      <c r="AE23" s="99">
        <v>0</v>
      </c>
      <c r="AF23" s="134">
        <v>0</v>
      </c>
      <c r="AG23" s="83" t="s">
        <v>142</v>
      </c>
      <c r="AH23" s="83" t="s">
        <v>145</v>
      </c>
      <c r="AI23" s="97">
        <v>218821</v>
      </c>
      <c r="AJ23" s="3">
        <f t="shared" si="25"/>
        <v>12182</v>
      </c>
      <c r="AK23" s="99">
        <v>0</v>
      </c>
      <c r="AL23" s="3">
        <f>'[1]int.bev.'!AF23</f>
        <v>231003</v>
      </c>
      <c r="AM23" s="99">
        <v>188461</v>
      </c>
      <c r="AN23" s="133">
        <f t="shared" si="26"/>
        <v>81.58378895512179</v>
      </c>
      <c r="AO23" s="83" t="s">
        <v>142</v>
      </c>
      <c r="AP23" s="83" t="s">
        <v>145</v>
      </c>
      <c r="AQ23" s="97">
        <v>0</v>
      </c>
      <c r="AR23" s="3">
        <f t="shared" si="27"/>
        <v>1831</v>
      </c>
      <c r="AS23" s="99">
        <v>0</v>
      </c>
      <c r="AT23" s="3">
        <f>'[1]int.bev.'!AM23</f>
        <v>1831</v>
      </c>
      <c r="AU23" s="99">
        <v>1831</v>
      </c>
      <c r="AV23" s="133">
        <f t="shared" si="28"/>
        <v>100</v>
      </c>
      <c r="AW23" s="83" t="s">
        <v>142</v>
      </c>
      <c r="AX23" s="83" t="s">
        <v>145</v>
      </c>
      <c r="AY23" s="98">
        <f t="shared" si="29"/>
        <v>218821</v>
      </c>
      <c r="AZ23" s="98">
        <f t="shared" si="54"/>
        <v>10351</v>
      </c>
      <c r="BA23" s="98">
        <f t="shared" si="55"/>
        <v>0</v>
      </c>
      <c r="BB23" s="98">
        <f t="shared" si="56"/>
        <v>229172</v>
      </c>
      <c r="BC23" s="98">
        <f t="shared" si="57"/>
        <v>186630</v>
      </c>
      <c r="BD23" s="133">
        <f t="shared" si="30"/>
        <v>81.43665020159531</v>
      </c>
      <c r="BE23" s="83" t="s">
        <v>142</v>
      </c>
      <c r="BF23" s="83" t="s">
        <v>145</v>
      </c>
      <c r="BG23" s="88">
        <v>0</v>
      </c>
      <c r="BH23" s="3">
        <f t="shared" si="31"/>
        <v>0</v>
      </c>
      <c r="BI23" s="3">
        <f>'[1]shbö'!Q23</f>
        <v>1574</v>
      </c>
      <c r="BJ23" s="3">
        <f>'[1]int.bev.'!BA23</f>
        <v>1574</v>
      </c>
      <c r="BK23" s="99">
        <v>5599</v>
      </c>
      <c r="BL23" s="133">
        <f t="shared" si="51"/>
        <v>355.71791613723</v>
      </c>
      <c r="BM23" s="83" t="s">
        <v>142</v>
      </c>
      <c r="BN23" s="83" t="s">
        <v>145</v>
      </c>
      <c r="BO23" s="88">
        <v>0</v>
      </c>
      <c r="BP23" s="3">
        <f t="shared" si="32"/>
        <v>0</v>
      </c>
      <c r="BQ23" s="3">
        <f>'[1]shbö'!V23</f>
        <v>0</v>
      </c>
      <c r="BR23" s="3">
        <f>'[1]int.bev.'!BH23</f>
        <v>0</v>
      </c>
      <c r="BS23" s="99">
        <v>0</v>
      </c>
      <c r="BT23" s="134">
        <v>0</v>
      </c>
      <c r="BU23" s="83" t="s">
        <v>142</v>
      </c>
      <c r="BV23" s="83" t="s">
        <v>145</v>
      </c>
      <c r="BW23" s="88">
        <v>0</v>
      </c>
      <c r="BX23" s="3">
        <f t="shared" si="33"/>
        <v>0</v>
      </c>
      <c r="BY23" s="3">
        <f>'[1]shbö'!Y23</f>
        <v>0</v>
      </c>
      <c r="BZ23" s="3">
        <f>'[1]int.bev.'!BO23</f>
        <v>0</v>
      </c>
      <c r="CA23" s="99">
        <v>0</v>
      </c>
      <c r="CB23" s="134">
        <v>0</v>
      </c>
      <c r="CC23" s="83" t="s">
        <v>142</v>
      </c>
      <c r="CD23" s="83" t="s">
        <v>145</v>
      </c>
      <c r="CE23" s="89">
        <f t="shared" si="1"/>
        <v>0</v>
      </c>
      <c r="CF23" s="3">
        <f t="shared" si="34"/>
        <v>0</v>
      </c>
      <c r="CG23" s="3">
        <f t="shared" si="35"/>
        <v>0</v>
      </c>
      <c r="CH23" s="3">
        <f t="shared" si="36"/>
        <v>0</v>
      </c>
      <c r="CI23" s="89">
        <f t="shared" si="37"/>
        <v>0</v>
      </c>
      <c r="CJ23" s="388">
        <v>0</v>
      </c>
      <c r="CK23" s="83" t="s">
        <v>142</v>
      </c>
      <c r="CL23" s="83" t="s">
        <v>145</v>
      </c>
      <c r="CM23" s="88">
        <v>0</v>
      </c>
      <c r="CN23" s="3">
        <f t="shared" si="38"/>
        <v>0</v>
      </c>
      <c r="CO23" s="3">
        <f>'[1]shbö'!AE23</f>
        <v>0</v>
      </c>
      <c r="CP23" s="3">
        <f>'[1]int.bev.'!CC23</f>
        <v>0</v>
      </c>
      <c r="CQ23" s="99">
        <v>0</v>
      </c>
      <c r="CR23" s="134">
        <v>0</v>
      </c>
      <c r="CS23" s="83" t="s">
        <v>142</v>
      </c>
      <c r="CT23" s="83" t="s">
        <v>145</v>
      </c>
      <c r="CU23" s="100">
        <f t="shared" si="2"/>
        <v>0</v>
      </c>
      <c r="CV23" s="100">
        <f t="shared" si="58"/>
        <v>0</v>
      </c>
      <c r="CW23" s="100">
        <f t="shared" si="58"/>
        <v>1574</v>
      </c>
      <c r="CX23" s="100">
        <f t="shared" si="58"/>
        <v>1574</v>
      </c>
      <c r="CY23" s="100">
        <f t="shared" si="58"/>
        <v>5599</v>
      </c>
      <c r="CZ23" s="133">
        <f t="shared" si="52"/>
        <v>355.71791613723</v>
      </c>
      <c r="DA23" s="83" t="s">
        <v>142</v>
      </c>
      <c r="DB23" s="83" t="s">
        <v>145</v>
      </c>
      <c r="DC23" s="88">
        <v>0</v>
      </c>
      <c r="DD23" s="3">
        <f t="shared" si="39"/>
        <v>0</v>
      </c>
      <c r="DE23" s="3">
        <f>'[1]shbö'!AM23</f>
        <v>0</v>
      </c>
      <c r="DF23" s="3">
        <f>'[1]int.bev.'!CQ23</f>
        <v>0</v>
      </c>
      <c r="DG23" s="99">
        <v>0</v>
      </c>
      <c r="DH23" s="134">
        <v>0</v>
      </c>
      <c r="DI23" s="83" t="s">
        <v>142</v>
      </c>
      <c r="DJ23" s="83" t="s">
        <v>145</v>
      </c>
      <c r="DK23" s="89">
        <f t="shared" si="4"/>
        <v>0</v>
      </c>
      <c r="DL23" s="3">
        <f t="shared" si="40"/>
        <v>0</v>
      </c>
      <c r="DM23" s="3">
        <f>'[1]shbö'!AP23</f>
        <v>1574</v>
      </c>
      <c r="DN23" s="3">
        <f>'[1]int.bev.'!CX23</f>
        <v>1574</v>
      </c>
      <c r="DO23" s="87">
        <f t="shared" si="49"/>
        <v>1933</v>
      </c>
      <c r="DP23" s="133">
        <f t="shared" si="53"/>
        <v>122.80813214739517</v>
      </c>
      <c r="DQ23" s="83" t="s">
        <v>142</v>
      </c>
      <c r="DR23" s="83" t="s">
        <v>145</v>
      </c>
      <c r="DS23" s="88">
        <v>0</v>
      </c>
      <c r="DT23" s="3">
        <f t="shared" si="41"/>
        <v>0</v>
      </c>
      <c r="DU23" s="3">
        <f>'[1]shbö'!AS23</f>
        <v>0</v>
      </c>
      <c r="DV23" s="3">
        <f>'[1]int.bev.'!DE23</f>
        <v>0</v>
      </c>
      <c r="DW23" s="99">
        <v>0</v>
      </c>
      <c r="DX23" s="134">
        <v>0</v>
      </c>
      <c r="DY23" s="83" t="s">
        <v>244</v>
      </c>
      <c r="DZ23" s="81">
        <v>3666</v>
      </c>
      <c r="EA23" s="88">
        <v>4064</v>
      </c>
      <c r="EB23" s="3">
        <f t="shared" si="42"/>
        <v>0</v>
      </c>
      <c r="EC23" s="3">
        <f>'[1]shbö'!AV23</f>
        <v>313</v>
      </c>
      <c r="ED23" s="3">
        <f>'[1]int.bev.'!DL23</f>
        <v>4377</v>
      </c>
      <c r="EE23" s="99">
        <v>4377</v>
      </c>
      <c r="EF23" s="133">
        <f t="shared" si="43"/>
        <v>100</v>
      </c>
      <c r="EG23" s="83" t="s">
        <v>142</v>
      </c>
      <c r="EH23" s="83" t="s">
        <v>145</v>
      </c>
      <c r="EI23" s="88">
        <v>243</v>
      </c>
      <c r="EJ23" s="3">
        <f t="shared" si="44"/>
        <v>0</v>
      </c>
      <c r="EK23" s="3">
        <f>'[1]shbö'!AY23</f>
        <v>95</v>
      </c>
      <c r="EL23" s="3">
        <f>'[1]int.bev.'!DS23</f>
        <v>338</v>
      </c>
      <c r="EM23" s="99">
        <v>338</v>
      </c>
      <c r="EN23" s="133">
        <f t="shared" si="50"/>
        <v>100</v>
      </c>
      <c r="EO23" s="83" t="s">
        <v>142</v>
      </c>
      <c r="EP23" s="83" t="s">
        <v>145</v>
      </c>
      <c r="EQ23" s="98">
        <f t="shared" si="5"/>
        <v>3821</v>
      </c>
      <c r="ER23" s="98">
        <f t="shared" si="59"/>
        <v>0</v>
      </c>
      <c r="ES23" s="98">
        <f t="shared" si="59"/>
        <v>218</v>
      </c>
      <c r="ET23" s="98">
        <f t="shared" si="59"/>
        <v>4039</v>
      </c>
      <c r="EU23" s="98">
        <f t="shared" si="59"/>
        <v>4039</v>
      </c>
      <c r="EV23" s="133">
        <f t="shared" si="45"/>
        <v>100</v>
      </c>
      <c r="EW23" s="83" t="s">
        <v>142</v>
      </c>
      <c r="EX23" s="83" t="s">
        <v>145</v>
      </c>
      <c r="EY23" s="100">
        <f t="shared" si="7"/>
        <v>240639</v>
      </c>
      <c r="EZ23" s="100">
        <f t="shared" si="8"/>
        <v>12719</v>
      </c>
      <c r="FA23" s="100">
        <f t="shared" si="9"/>
        <v>1889</v>
      </c>
      <c r="FB23" s="100">
        <f t="shared" si="10"/>
        <v>255247</v>
      </c>
      <c r="FC23" s="100">
        <f t="shared" si="11"/>
        <v>211259</v>
      </c>
      <c r="FD23" s="133">
        <f t="shared" si="46"/>
        <v>82.76649676587776</v>
      </c>
      <c r="FE23" s="83" t="s">
        <v>142</v>
      </c>
      <c r="FF23" s="83" t="s">
        <v>145</v>
      </c>
      <c r="FG23" s="100">
        <f t="shared" si="12"/>
        <v>240396</v>
      </c>
      <c r="FH23" s="100">
        <f t="shared" si="60"/>
        <v>10888</v>
      </c>
      <c r="FI23" s="100">
        <f t="shared" si="60"/>
        <v>1794</v>
      </c>
      <c r="FJ23" s="100">
        <f t="shared" si="60"/>
        <v>253078</v>
      </c>
      <c r="FK23" s="100">
        <f t="shared" si="60"/>
        <v>209090</v>
      </c>
      <c r="FL23" s="133">
        <f t="shared" si="47"/>
        <v>82.61879736681972</v>
      </c>
      <c r="FM23" s="83" t="s">
        <v>142</v>
      </c>
      <c r="FN23" s="83" t="s">
        <v>145</v>
      </c>
      <c r="FO23" s="100">
        <f t="shared" si="14"/>
        <v>243</v>
      </c>
      <c r="FP23" s="100">
        <f t="shared" si="15"/>
        <v>1831</v>
      </c>
      <c r="FQ23" s="100">
        <f t="shared" si="16"/>
        <v>95</v>
      </c>
      <c r="FR23" s="100">
        <f t="shared" si="17"/>
        <v>2169</v>
      </c>
      <c r="FS23" s="100">
        <f t="shared" si="18"/>
        <v>2169</v>
      </c>
      <c r="FT23" s="133">
        <f t="shared" si="48"/>
        <v>100</v>
      </c>
      <c r="FU23" s="33" t="s">
        <v>113</v>
      </c>
      <c r="FV23" s="26" t="s">
        <v>107</v>
      </c>
      <c r="FW23" s="27" t="s">
        <v>162</v>
      </c>
      <c r="FX23" s="63">
        <v>4944</v>
      </c>
      <c r="FY23" s="3">
        <f aca="true" t="shared" si="66" ref="FY23:FY34">GA23-FX23-FZ23</f>
        <v>99</v>
      </c>
      <c r="FZ23" s="3">
        <f>'[1]rshbö'!F23</f>
        <v>2</v>
      </c>
      <c r="GA23" s="3">
        <f>'[1]int.bev.'!FC23</f>
        <v>5045</v>
      </c>
      <c r="GB23" s="63">
        <v>3432</v>
      </c>
      <c r="GC23" s="165">
        <f aca="true" t="shared" si="67" ref="GC23:GC34">GB23/GA23*100</f>
        <v>68.02775024777007</v>
      </c>
      <c r="GD23" s="33" t="s">
        <v>113</v>
      </c>
      <c r="GE23" s="26" t="s">
        <v>107</v>
      </c>
      <c r="GF23" s="27" t="s">
        <v>162</v>
      </c>
      <c r="GG23" s="63">
        <v>0</v>
      </c>
      <c r="GH23" s="3">
        <f aca="true" t="shared" si="68" ref="GH23:GH34">GJ23-GG23-GI23</f>
        <v>0</v>
      </c>
      <c r="GI23" s="3">
        <f>'[1]rshbö'!I23</f>
        <v>0</v>
      </c>
      <c r="GJ23" s="3">
        <f>'[1]int.bev.'!FK23</f>
        <v>0</v>
      </c>
      <c r="GK23" s="63">
        <v>0</v>
      </c>
      <c r="GL23" s="227">
        <v>0</v>
      </c>
      <c r="GM23" s="33" t="s">
        <v>113</v>
      </c>
      <c r="GN23" s="26" t="s">
        <v>107</v>
      </c>
      <c r="GO23" s="27" t="s">
        <v>162</v>
      </c>
      <c r="GP23" s="63">
        <v>70507</v>
      </c>
      <c r="GQ23" s="3">
        <f aca="true" t="shared" si="69" ref="GQ23:GQ34">GS23-GP23-GR23</f>
        <v>3607</v>
      </c>
      <c r="GR23" s="368">
        <v>0</v>
      </c>
      <c r="GS23" s="3">
        <f>'[1]int.bev.'!FS23</f>
        <v>74114</v>
      </c>
      <c r="GT23" s="63">
        <v>42685</v>
      </c>
      <c r="GU23" s="165">
        <f aca="true" t="shared" si="70" ref="GU23:GU34">GT23/GS23*100</f>
        <v>57.59370699193135</v>
      </c>
      <c r="GV23" s="33" t="s">
        <v>113</v>
      </c>
      <c r="GW23" s="26" t="s">
        <v>107</v>
      </c>
      <c r="GX23" s="27" t="s">
        <v>162</v>
      </c>
      <c r="GY23" s="63">
        <v>0</v>
      </c>
      <c r="GZ23" s="3">
        <f aca="true" t="shared" si="71" ref="GZ23:GZ34">HB23-GY23-HA23</f>
        <v>0</v>
      </c>
      <c r="HA23" s="3">
        <f>'[1]rshbö'!L23</f>
        <v>457</v>
      </c>
      <c r="HB23" s="3">
        <f>'[1]int.bev.'!GA23</f>
        <v>457</v>
      </c>
      <c r="HC23" s="63">
        <v>2651</v>
      </c>
      <c r="HD23" s="165">
        <f aca="true" t="shared" si="72" ref="HD23:HD34">HC23/HB23*100</f>
        <v>580.0875273522977</v>
      </c>
      <c r="HE23" s="33" t="s">
        <v>113</v>
      </c>
      <c r="HF23" s="26" t="s">
        <v>107</v>
      </c>
      <c r="HG23" s="27" t="s">
        <v>162</v>
      </c>
      <c r="HH23" s="63">
        <v>0</v>
      </c>
      <c r="HI23" s="3">
        <f aca="true" t="shared" si="73" ref="HI23:HI34">HK23-HH23-HJ23</f>
        <v>0</v>
      </c>
      <c r="HJ23" s="3">
        <f>'[1]rshbö'!O23</f>
        <v>925</v>
      </c>
      <c r="HK23" s="3">
        <f>'[1]int.bev.'!GI23</f>
        <v>925</v>
      </c>
      <c r="HL23" s="63">
        <v>925</v>
      </c>
      <c r="HM23" s="165">
        <f aca="true" t="shared" si="74" ref="HM23:HM34">HL23/HK23*100</f>
        <v>100</v>
      </c>
      <c r="HN23" s="33" t="s">
        <v>113</v>
      </c>
      <c r="HO23" s="26" t="s">
        <v>107</v>
      </c>
      <c r="HP23" s="27" t="s">
        <v>162</v>
      </c>
      <c r="HQ23" s="28">
        <f t="shared" si="61"/>
        <v>75451</v>
      </c>
      <c r="HR23" s="28">
        <f t="shared" si="62"/>
        <v>3706</v>
      </c>
      <c r="HS23" s="28">
        <f t="shared" si="63"/>
        <v>1384</v>
      </c>
      <c r="HT23" s="28">
        <f t="shared" si="64"/>
        <v>80541</v>
      </c>
      <c r="HU23" s="28">
        <f t="shared" si="65"/>
        <v>49693</v>
      </c>
      <c r="HV23" s="165">
        <f aca="true" t="shared" si="75" ref="HV23:HV34">HU23/HT23*100</f>
        <v>61.699010441886735</v>
      </c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  <c r="IV23" s="156"/>
    </row>
    <row r="24" spans="1:256" ht="12.75">
      <c r="A24" s="89" t="s">
        <v>144</v>
      </c>
      <c r="B24" s="83" t="s">
        <v>147</v>
      </c>
      <c r="C24" s="97">
        <v>17367</v>
      </c>
      <c r="D24" s="3">
        <f t="shared" si="20"/>
        <v>574</v>
      </c>
      <c r="E24" s="3">
        <f>'[1]shbö'!E24</f>
        <v>165</v>
      </c>
      <c r="F24" s="3">
        <f>'[1]int.bev.'!D24</f>
        <v>18106</v>
      </c>
      <c r="G24" s="99">
        <v>13873</v>
      </c>
      <c r="H24" s="133">
        <f t="shared" si="21"/>
        <v>76.62100961007401</v>
      </c>
      <c r="I24" s="83" t="s">
        <v>144</v>
      </c>
      <c r="J24" s="83" t="s">
        <v>147</v>
      </c>
      <c r="K24" s="97">
        <v>0</v>
      </c>
      <c r="L24" s="3">
        <f t="shared" si="22"/>
        <v>0</v>
      </c>
      <c r="M24" s="3">
        <f>'[1]shbö'!H24</f>
        <v>0</v>
      </c>
      <c r="N24" s="3">
        <f>'[1]int.bev.'!K24</f>
        <v>0</v>
      </c>
      <c r="O24" s="99">
        <v>0</v>
      </c>
      <c r="P24" s="134">
        <v>0</v>
      </c>
      <c r="Q24" s="83" t="s">
        <v>144</v>
      </c>
      <c r="R24" s="83" t="s">
        <v>147</v>
      </c>
      <c r="S24" s="97">
        <v>0</v>
      </c>
      <c r="T24" s="3">
        <f t="shared" si="23"/>
        <v>0</v>
      </c>
      <c r="U24" s="3">
        <f>'[1]shbö'!K24</f>
        <v>0</v>
      </c>
      <c r="V24" s="3">
        <f>'[1]int.bev.'!R24</f>
        <v>0</v>
      </c>
      <c r="W24" s="99">
        <v>0</v>
      </c>
      <c r="X24" s="134">
        <v>0</v>
      </c>
      <c r="Y24" s="83" t="s">
        <v>144</v>
      </c>
      <c r="Z24" s="83" t="s">
        <v>147</v>
      </c>
      <c r="AA24" s="97">
        <v>0</v>
      </c>
      <c r="AB24" s="3">
        <f t="shared" si="24"/>
        <v>0</v>
      </c>
      <c r="AC24" s="3">
        <f>'[1]shbö'!N24</f>
        <v>0</v>
      </c>
      <c r="AD24" s="3">
        <f>'[1]int.bev.'!Y24</f>
        <v>0</v>
      </c>
      <c r="AE24" s="99">
        <v>0</v>
      </c>
      <c r="AF24" s="134">
        <v>0</v>
      </c>
      <c r="AG24" s="83" t="s">
        <v>144</v>
      </c>
      <c r="AH24" s="83" t="s">
        <v>147</v>
      </c>
      <c r="AI24" s="97">
        <v>186781</v>
      </c>
      <c r="AJ24" s="3">
        <f t="shared" si="25"/>
        <v>9653</v>
      </c>
      <c r="AK24" s="99">
        <v>0</v>
      </c>
      <c r="AL24" s="3">
        <f>'[1]int.bev.'!AF24</f>
        <v>196434</v>
      </c>
      <c r="AM24" s="99">
        <v>153369</v>
      </c>
      <c r="AN24" s="133">
        <f t="shared" si="26"/>
        <v>78.07660588289195</v>
      </c>
      <c r="AO24" s="83" t="s">
        <v>144</v>
      </c>
      <c r="AP24" s="83" t="s">
        <v>147</v>
      </c>
      <c r="AQ24" s="97">
        <v>0</v>
      </c>
      <c r="AR24" s="3">
        <f t="shared" si="27"/>
        <v>766</v>
      </c>
      <c r="AS24" s="99">
        <v>0</v>
      </c>
      <c r="AT24" s="3">
        <f>'[1]int.bev.'!AM24</f>
        <v>766</v>
      </c>
      <c r="AU24" s="99">
        <v>766</v>
      </c>
      <c r="AV24" s="133">
        <f t="shared" si="28"/>
        <v>100</v>
      </c>
      <c r="AW24" s="83" t="s">
        <v>144</v>
      </c>
      <c r="AX24" s="83" t="s">
        <v>147</v>
      </c>
      <c r="AY24" s="98">
        <f t="shared" si="29"/>
        <v>186781</v>
      </c>
      <c r="AZ24" s="98">
        <f t="shared" si="54"/>
        <v>8887</v>
      </c>
      <c r="BA24" s="98">
        <f t="shared" si="55"/>
        <v>0</v>
      </c>
      <c r="BB24" s="98">
        <f t="shared" si="56"/>
        <v>195668</v>
      </c>
      <c r="BC24" s="98">
        <f t="shared" si="57"/>
        <v>152603</v>
      </c>
      <c r="BD24" s="133">
        <f t="shared" si="30"/>
        <v>77.99078030132674</v>
      </c>
      <c r="BE24" s="83" t="s">
        <v>144</v>
      </c>
      <c r="BF24" s="83" t="s">
        <v>147</v>
      </c>
      <c r="BG24" s="88">
        <v>723</v>
      </c>
      <c r="BH24" s="3">
        <f t="shared" si="31"/>
        <v>0</v>
      </c>
      <c r="BI24" s="3">
        <f>'[1]shbö'!Q24</f>
        <v>481</v>
      </c>
      <c r="BJ24" s="3">
        <f>'[1]int.bev.'!BA24</f>
        <v>1204</v>
      </c>
      <c r="BK24" s="99">
        <v>1388</v>
      </c>
      <c r="BL24" s="133">
        <f t="shared" si="51"/>
        <v>115.28239202657807</v>
      </c>
      <c r="BM24" s="83" t="s">
        <v>144</v>
      </c>
      <c r="BN24" s="83" t="s">
        <v>147</v>
      </c>
      <c r="BO24" s="88">
        <v>0</v>
      </c>
      <c r="BP24" s="3">
        <f t="shared" si="32"/>
        <v>0</v>
      </c>
      <c r="BQ24" s="3">
        <f>'[1]shbö'!V24</f>
        <v>0</v>
      </c>
      <c r="BR24" s="3">
        <f>'[1]int.bev.'!BH24</f>
        <v>0</v>
      </c>
      <c r="BS24" s="99">
        <v>0</v>
      </c>
      <c r="BT24" s="134">
        <v>0</v>
      </c>
      <c r="BU24" s="83" t="s">
        <v>144</v>
      </c>
      <c r="BV24" s="83" t="s">
        <v>147</v>
      </c>
      <c r="BW24" s="88">
        <v>0</v>
      </c>
      <c r="BX24" s="3">
        <f t="shared" si="33"/>
        <v>0</v>
      </c>
      <c r="BY24" s="3">
        <f>'[1]shbö'!Y24</f>
        <v>0</v>
      </c>
      <c r="BZ24" s="3">
        <f>'[1]int.bev.'!BO24</f>
        <v>0</v>
      </c>
      <c r="CA24" s="99">
        <v>0</v>
      </c>
      <c r="CB24" s="134">
        <v>0</v>
      </c>
      <c r="CC24" s="83" t="s">
        <v>144</v>
      </c>
      <c r="CD24" s="83" t="s">
        <v>147</v>
      </c>
      <c r="CE24" s="89">
        <f t="shared" si="1"/>
        <v>0</v>
      </c>
      <c r="CF24" s="3">
        <f t="shared" si="34"/>
        <v>0</v>
      </c>
      <c r="CG24" s="3">
        <f t="shared" si="35"/>
        <v>0</v>
      </c>
      <c r="CH24" s="3">
        <f t="shared" si="36"/>
        <v>0</v>
      </c>
      <c r="CI24" s="89">
        <f t="shared" si="37"/>
        <v>0</v>
      </c>
      <c r="CJ24" s="388">
        <v>0</v>
      </c>
      <c r="CK24" s="83" t="s">
        <v>144</v>
      </c>
      <c r="CL24" s="83" t="s">
        <v>147</v>
      </c>
      <c r="CM24" s="88">
        <v>0</v>
      </c>
      <c r="CN24" s="3">
        <f t="shared" si="38"/>
        <v>0</v>
      </c>
      <c r="CO24" s="3">
        <f>'[1]shbö'!AE24</f>
        <v>0</v>
      </c>
      <c r="CP24" s="3">
        <f>'[1]int.bev.'!CC24</f>
        <v>0</v>
      </c>
      <c r="CQ24" s="99">
        <v>0</v>
      </c>
      <c r="CR24" s="134">
        <v>0</v>
      </c>
      <c r="CS24" s="83" t="s">
        <v>144</v>
      </c>
      <c r="CT24" s="83" t="s">
        <v>147</v>
      </c>
      <c r="CU24" s="100">
        <f t="shared" si="2"/>
        <v>723</v>
      </c>
      <c r="CV24" s="100">
        <f t="shared" si="58"/>
        <v>0</v>
      </c>
      <c r="CW24" s="100">
        <f t="shared" si="58"/>
        <v>481</v>
      </c>
      <c r="CX24" s="100">
        <f t="shared" si="58"/>
        <v>1204</v>
      </c>
      <c r="CY24" s="100">
        <f t="shared" si="58"/>
        <v>1388</v>
      </c>
      <c r="CZ24" s="133">
        <f t="shared" si="52"/>
        <v>115.28239202657807</v>
      </c>
      <c r="DA24" s="83" t="s">
        <v>144</v>
      </c>
      <c r="DB24" s="83" t="s">
        <v>147</v>
      </c>
      <c r="DC24" s="88">
        <v>0</v>
      </c>
      <c r="DD24" s="3">
        <f t="shared" si="39"/>
        <v>0</v>
      </c>
      <c r="DE24" s="3">
        <f>'[1]shbö'!AM24</f>
        <v>0</v>
      </c>
      <c r="DF24" s="3">
        <f>'[1]int.bev.'!CQ24</f>
        <v>0</v>
      </c>
      <c r="DG24" s="99">
        <v>0</v>
      </c>
      <c r="DH24" s="134">
        <v>0</v>
      </c>
      <c r="DI24" s="83" t="s">
        <v>144</v>
      </c>
      <c r="DJ24" s="83" t="s">
        <v>147</v>
      </c>
      <c r="DK24" s="89">
        <f t="shared" si="4"/>
        <v>723</v>
      </c>
      <c r="DL24" s="3">
        <f t="shared" si="40"/>
        <v>0</v>
      </c>
      <c r="DM24" s="3">
        <f>'[1]shbö'!AP24</f>
        <v>481</v>
      </c>
      <c r="DN24" s="3">
        <f>'[1]int.bev.'!CX24</f>
        <v>1204</v>
      </c>
      <c r="DO24" s="87">
        <f t="shared" si="49"/>
        <v>544</v>
      </c>
      <c r="DP24" s="133">
        <f t="shared" si="53"/>
        <v>45.182724252491695</v>
      </c>
      <c r="DQ24" s="83" t="s">
        <v>144</v>
      </c>
      <c r="DR24" s="83" t="s">
        <v>147</v>
      </c>
      <c r="DS24" s="88">
        <v>0</v>
      </c>
      <c r="DT24" s="3">
        <f t="shared" si="41"/>
        <v>0</v>
      </c>
      <c r="DU24" s="3">
        <f>'[1]shbö'!AS24</f>
        <v>0</v>
      </c>
      <c r="DV24" s="3">
        <f>'[1]int.bev.'!DE24</f>
        <v>0</v>
      </c>
      <c r="DW24" s="99">
        <v>0</v>
      </c>
      <c r="DX24" s="134">
        <v>0</v>
      </c>
      <c r="DY24" s="83" t="s">
        <v>245</v>
      </c>
      <c r="DZ24" s="81">
        <v>844</v>
      </c>
      <c r="EA24" s="88">
        <v>929</v>
      </c>
      <c r="EB24" s="3">
        <f t="shared" si="42"/>
        <v>0</v>
      </c>
      <c r="EC24" s="3">
        <f>'[1]shbö'!AV24</f>
        <v>706</v>
      </c>
      <c r="ED24" s="3">
        <f>'[1]int.bev.'!DL24</f>
        <v>1635</v>
      </c>
      <c r="EE24" s="99">
        <v>1635</v>
      </c>
      <c r="EF24" s="133">
        <f t="shared" si="43"/>
        <v>100</v>
      </c>
      <c r="EG24" s="83" t="s">
        <v>144</v>
      </c>
      <c r="EH24" s="83" t="s">
        <v>147</v>
      </c>
      <c r="EI24" s="88">
        <v>0</v>
      </c>
      <c r="EJ24" s="3">
        <f t="shared" si="44"/>
        <v>0</v>
      </c>
      <c r="EK24" s="3">
        <f>'[1]shbö'!AY24</f>
        <v>0</v>
      </c>
      <c r="EL24" s="3">
        <f>'[1]int.bev.'!DS24</f>
        <v>0</v>
      </c>
      <c r="EM24" s="99">
        <v>0</v>
      </c>
      <c r="EN24" s="134">
        <v>0</v>
      </c>
      <c r="EO24" s="83" t="s">
        <v>144</v>
      </c>
      <c r="EP24" s="83" t="s">
        <v>147</v>
      </c>
      <c r="EQ24" s="98">
        <f t="shared" si="5"/>
        <v>929</v>
      </c>
      <c r="ER24" s="98">
        <f t="shared" si="59"/>
        <v>0</v>
      </c>
      <c r="ES24" s="98">
        <f t="shared" si="59"/>
        <v>706</v>
      </c>
      <c r="ET24" s="98">
        <f t="shared" si="59"/>
        <v>1635</v>
      </c>
      <c r="EU24" s="98">
        <f t="shared" si="59"/>
        <v>1635</v>
      </c>
      <c r="EV24" s="133">
        <f t="shared" si="45"/>
        <v>100</v>
      </c>
      <c r="EW24" s="83" t="s">
        <v>144</v>
      </c>
      <c r="EX24" s="83" t="s">
        <v>147</v>
      </c>
      <c r="EY24" s="100">
        <f t="shared" si="7"/>
        <v>205800</v>
      </c>
      <c r="EZ24" s="100">
        <f t="shared" si="8"/>
        <v>10227</v>
      </c>
      <c r="FA24" s="100">
        <f t="shared" si="9"/>
        <v>1352</v>
      </c>
      <c r="FB24" s="100">
        <f t="shared" si="10"/>
        <v>217379</v>
      </c>
      <c r="FC24" s="100">
        <f t="shared" si="11"/>
        <v>170265</v>
      </c>
      <c r="FD24" s="133">
        <f t="shared" si="46"/>
        <v>78.32633327046311</v>
      </c>
      <c r="FE24" s="83" t="s">
        <v>144</v>
      </c>
      <c r="FF24" s="83" t="s">
        <v>147</v>
      </c>
      <c r="FG24" s="100">
        <f t="shared" si="12"/>
        <v>205800</v>
      </c>
      <c r="FH24" s="100">
        <f t="shared" si="60"/>
        <v>9461</v>
      </c>
      <c r="FI24" s="100">
        <f t="shared" si="60"/>
        <v>1352</v>
      </c>
      <c r="FJ24" s="100">
        <f t="shared" si="60"/>
        <v>216613</v>
      </c>
      <c r="FK24" s="100">
        <f t="shared" si="60"/>
        <v>169499</v>
      </c>
      <c r="FL24" s="133">
        <f t="shared" si="47"/>
        <v>78.24968953848568</v>
      </c>
      <c r="FM24" s="83" t="s">
        <v>144</v>
      </c>
      <c r="FN24" s="83" t="s">
        <v>147</v>
      </c>
      <c r="FO24" s="100">
        <f t="shared" si="14"/>
        <v>0</v>
      </c>
      <c r="FP24" s="100">
        <f t="shared" si="15"/>
        <v>766</v>
      </c>
      <c r="FQ24" s="100">
        <f t="shared" si="16"/>
        <v>0</v>
      </c>
      <c r="FR24" s="100">
        <f t="shared" si="17"/>
        <v>766</v>
      </c>
      <c r="FS24" s="100">
        <f t="shared" si="18"/>
        <v>766</v>
      </c>
      <c r="FT24" s="133">
        <f t="shared" si="48"/>
        <v>100</v>
      </c>
      <c r="FU24" s="33" t="s">
        <v>113</v>
      </c>
      <c r="FV24" s="26" t="s">
        <v>108</v>
      </c>
      <c r="FW24" s="27" t="s">
        <v>97</v>
      </c>
      <c r="FX24" s="63">
        <v>6374</v>
      </c>
      <c r="FY24" s="3">
        <f t="shared" si="66"/>
        <v>145</v>
      </c>
      <c r="FZ24" s="3">
        <f>'[1]rshbö'!F24</f>
        <v>0</v>
      </c>
      <c r="GA24" s="3">
        <f>'[1]int.bev.'!FC24</f>
        <v>6519</v>
      </c>
      <c r="GB24" s="63">
        <v>4874</v>
      </c>
      <c r="GC24" s="165">
        <f t="shared" si="67"/>
        <v>74.76606841540114</v>
      </c>
      <c r="GD24" s="33" t="s">
        <v>113</v>
      </c>
      <c r="GE24" s="26" t="s">
        <v>108</v>
      </c>
      <c r="GF24" s="27" t="s">
        <v>97</v>
      </c>
      <c r="GG24" s="63">
        <v>0</v>
      </c>
      <c r="GH24" s="3">
        <f t="shared" si="68"/>
        <v>0</v>
      </c>
      <c r="GI24" s="3">
        <f>'[1]rshbö'!I24</f>
        <v>0</v>
      </c>
      <c r="GJ24" s="3">
        <f>'[1]int.bev.'!FK24</f>
        <v>0</v>
      </c>
      <c r="GK24" s="63">
        <v>0</v>
      </c>
      <c r="GL24" s="227">
        <v>0</v>
      </c>
      <c r="GM24" s="33" t="s">
        <v>113</v>
      </c>
      <c r="GN24" s="26" t="s">
        <v>108</v>
      </c>
      <c r="GO24" s="27" t="s">
        <v>97</v>
      </c>
      <c r="GP24" s="63">
        <v>66723</v>
      </c>
      <c r="GQ24" s="3">
        <f t="shared" si="69"/>
        <v>1483</v>
      </c>
      <c r="GR24" s="368">
        <v>0</v>
      </c>
      <c r="GS24" s="3">
        <f>'[1]int.bev.'!FS24</f>
        <v>68206</v>
      </c>
      <c r="GT24" s="63">
        <v>43673</v>
      </c>
      <c r="GU24" s="165">
        <f t="shared" si="70"/>
        <v>64.03102366360731</v>
      </c>
      <c r="GV24" s="33" t="s">
        <v>113</v>
      </c>
      <c r="GW24" s="26" t="s">
        <v>108</v>
      </c>
      <c r="GX24" s="27" t="s">
        <v>97</v>
      </c>
      <c r="GY24" s="63">
        <v>0</v>
      </c>
      <c r="GZ24" s="3">
        <f t="shared" si="71"/>
        <v>0</v>
      </c>
      <c r="HA24" s="3">
        <f>'[1]rshbö'!L24</f>
        <v>381</v>
      </c>
      <c r="HB24" s="3">
        <f>'[1]int.bev.'!GA24</f>
        <v>381</v>
      </c>
      <c r="HC24" s="63">
        <v>1553</v>
      </c>
      <c r="HD24" s="165">
        <f t="shared" si="72"/>
        <v>407.6115485564304</v>
      </c>
      <c r="HE24" s="33" t="s">
        <v>113</v>
      </c>
      <c r="HF24" s="26" t="s">
        <v>108</v>
      </c>
      <c r="HG24" s="27" t="s">
        <v>97</v>
      </c>
      <c r="HH24" s="63">
        <v>0</v>
      </c>
      <c r="HI24" s="3">
        <f t="shared" si="73"/>
        <v>0</v>
      </c>
      <c r="HJ24" s="3">
        <f>'[1]rshbö'!O24</f>
        <v>1595</v>
      </c>
      <c r="HK24" s="3">
        <f>'[1]int.bev.'!GI24</f>
        <v>1595</v>
      </c>
      <c r="HL24" s="63">
        <v>1595</v>
      </c>
      <c r="HM24" s="165">
        <f t="shared" si="74"/>
        <v>100</v>
      </c>
      <c r="HN24" s="33" t="s">
        <v>113</v>
      </c>
      <c r="HO24" s="26" t="s">
        <v>108</v>
      </c>
      <c r="HP24" s="27" t="s">
        <v>97</v>
      </c>
      <c r="HQ24" s="28">
        <f t="shared" si="61"/>
        <v>73097</v>
      </c>
      <c r="HR24" s="28">
        <f t="shared" si="62"/>
        <v>1628</v>
      </c>
      <c r="HS24" s="28">
        <f t="shared" si="63"/>
        <v>1976</v>
      </c>
      <c r="HT24" s="28">
        <f t="shared" si="64"/>
        <v>76701</v>
      </c>
      <c r="HU24" s="28">
        <f t="shared" si="65"/>
        <v>51695</v>
      </c>
      <c r="HV24" s="165">
        <f t="shared" si="75"/>
        <v>67.39807825191328</v>
      </c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  <c r="IV24" s="156"/>
    </row>
    <row r="25" spans="1:256" ht="12.75">
      <c r="A25" s="89" t="s">
        <v>146</v>
      </c>
      <c r="B25" s="83" t="s">
        <v>149</v>
      </c>
      <c r="C25" s="97">
        <v>3407</v>
      </c>
      <c r="D25" s="3">
        <f t="shared" si="20"/>
        <v>101</v>
      </c>
      <c r="E25" s="3">
        <f>'[1]shbö'!E25</f>
        <v>65</v>
      </c>
      <c r="F25" s="3">
        <f>'[1]int.bev.'!D25</f>
        <v>3573</v>
      </c>
      <c r="G25" s="99">
        <v>2448</v>
      </c>
      <c r="H25" s="133">
        <f t="shared" si="21"/>
        <v>68.51385390428212</v>
      </c>
      <c r="I25" s="83" t="s">
        <v>146</v>
      </c>
      <c r="J25" s="83" t="s">
        <v>149</v>
      </c>
      <c r="K25" s="97">
        <v>0</v>
      </c>
      <c r="L25" s="3">
        <f t="shared" si="22"/>
        <v>0</v>
      </c>
      <c r="M25" s="3">
        <f>'[1]shbö'!H25</f>
        <v>0</v>
      </c>
      <c r="N25" s="3">
        <f>'[1]int.bev.'!K25</f>
        <v>0</v>
      </c>
      <c r="O25" s="99">
        <v>0</v>
      </c>
      <c r="P25" s="134">
        <v>0</v>
      </c>
      <c r="Q25" s="83" t="s">
        <v>146</v>
      </c>
      <c r="R25" s="83" t="s">
        <v>149</v>
      </c>
      <c r="S25" s="97">
        <v>0</v>
      </c>
      <c r="T25" s="3">
        <f t="shared" si="23"/>
        <v>0</v>
      </c>
      <c r="U25" s="3">
        <f>'[1]shbö'!K25</f>
        <v>0</v>
      </c>
      <c r="V25" s="3">
        <f>'[1]int.bev.'!R25</f>
        <v>0</v>
      </c>
      <c r="W25" s="99">
        <v>0</v>
      </c>
      <c r="X25" s="134">
        <v>0</v>
      </c>
      <c r="Y25" s="83" t="s">
        <v>146</v>
      </c>
      <c r="Z25" s="83" t="s">
        <v>149</v>
      </c>
      <c r="AA25" s="97">
        <v>0</v>
      </c>
      <c r="AB25" s="3">
        <f t="shared" si="24"/>
        <v>0</v>
      </c>
      <c r="AC25" s="3">
        <f>'[1]shbö'!N25</f>
        <v>0</v>
      </c>
      <c r="AD25" s="3">
        <f>'[1]int.bev.'!Y25</f>
        <v>0</v>
      </c>
      <c r="AE25" s="99">
        <v>0</v>
      </c>
      <c r="AF25" s="134">
        <v>0</v>
      </c>
      <c r="AG25" s="83" t="s">
        <v>146</v>
      </c>
      <c r="AH25" s="83" t="s">
        <v>149</v>
      </c>
      <c r="AI25" s="97">
        <v>88825</v>
      </c>
      <c r="AJ25" s="3">
        <f t="shared" si="25"/>
        <v>3557</v>
      </c>
      <c r="AK25" s="99">
        <v>0</v>
      </c>
      <c r="AL25" s="3">
        <f>'[1]int.bev.'!AF25</f>
        <v>92382</v>
      </c>
      <c r="AM25" s="99">
        <v>73780</v>
      </c>
      <c r="AN25" s="133">
        <f t="shared" si="26"/>
        <v>79.86404277889633</v>
      </c>
      <c r="AO25" s="83" t="s">
        <v>146</v>
      </c>
      <c r="AP25" s="83" t="s">
        <v>149</v>
      </c>
      <c r="AQ25" s="97">
        <v>0</v>
      </c>
      <c r="AR25" s="3">
        <f t="shared" si="27"/>
        <v>460</v>
      </c>
      <c r="AS25" s="99">
        <v>0</v>
      </c>
      <c r="AT25" s="3">
        <f>'[1]int.bev.'!AM25</f>
        <v>460</v>
      </c>
      <c r="AU25" s="99">
        <v>460</v>
      </c>
      <c r="AV25" s="133">
        <f t="shared" si="28"/>
        <v>100</v>
      </c>
      <c r="AW25" s="83" t="s">
        <v>146</v>
      </c>
      <c r="AX25" s="83" t="s">
        <v>149</v>
      </c>
      <c r="AY25" s="98">
        <f t="shared" si="29"/>
        <v>88825</v>
      </c>
      <c r="AZ25" s="98">
        <f t="shared" si="54"/>
        <v>3097</v>
      </c>
      <c r="BA25" s="98">
        <f t="shared" si="55"/>
        <v>0</v>
      </c>
      <c r="BB25" s="98">
        <f t="shared" si="56"/>
        <v>91922</v>
      </c>
      <c r="BC25" s="98">
        <f t="shared" si="57"/>
        <v>73320</v>
      </c>
      <c r="BD25" s="133">
        <f t="shared" si="30"/>
        <v>79.76327756141076</v>
      </c>
      <c r="BE25" s="83" t="s">
        <v>146</v>
      </c>
      <c r="BF25" s="83" t="s">
        <v>149</v>
      </c>
      <c r="BG25" s="88">
        <v>0</v>
      </c>
      <c r="BH25" s="3">
        <f t="shared" si="31"/>
        <v>0</v>
      </c>
      <c r="BI25" s="3">
        <f>'[1]shbö'!Q25</f>
        <v>1319</v>
      </c>
      <c r="BJ25" s="3">
        <f>'[1]int.bev.'!BA25</f>
        <v>1319</v>
      </c>
      <c r="BK25" s="99">
        <v>3911</v>
      </c>
      <c r="BL25" s="133">
        <f t="shared" si="51"/>
        <v>296.51250947687646</v>
      </c>
      <c r="BM25" s="83" t="s">
        <v>146</v>
      </c>
      <c r="BN25" s="83" t="s">
        <v>149</v>
      </c>
      <c r="BO25" s="88">
        <v>0</v>
      </c>
      <c r="BP25" s="3">
        <f t="shared" si="32"/>
        <v>0</v>
      </c>
      <c r="BQ25" s="3">
        <f>'[1]shbö'!V25</f>
        <v>0</v>
      </c>
      <c r="BR25" s="3">
        <f>'[1]int.bev.'!BH25</f>
        <v>0</v>
      </c>
      <c r="BS25" s="99">
        <v>0</v>
      </c>
      <c r="BT25" s="134">
        <v>0</v>
      </c>
      <c r="BU25" s="83" t="s">
        <v>146</v>
      </c>
      <c r="BV25" s="83" t="s">
        <v>149</v>
      </c>
      <c r="BW25" s="88">
        <v>0</v>
      </c>
      <c r="BX25" s="3">
        <f t="shared" si="33"/>
        <v>0</v>
      </c>
      <c r="BY25" s="3">
        <f>'[1]shbö'!Y25</f>
        <v>0</v>
      </c>
      <c r="BZ25" s="3">
        <f>'[1]int.bev.'!BO25</f>
        <v>0</v>
      </c>
      <c r="CA25" s="99">
        <v>0</v>
      </c>
      <c r="CB25" s="134">
        <v>0</v>
      </c>
      <c r="CC25" s="83" t="s">
        <v>146</v>
      </c>
      <c r="CD25" s="83" t="s">
        <v>149</v>
      </c>
      <c r="CE25" s="89">
        <f t="shared" si="1"/>
        <v>0</v>
      </c>
      <c r="CF25" s="3">
        <f t="shared" si="34"/>
        <v>0</v>
      </c>
      <c r="CG25" s="3">
        <f t="shared" si="35"/>
        <v>0</v>
      </c>
      <c r="CH25" s="3">
        <f t="shared" si="36"/>
        <v>0</v>
      </c>
      <c r="CI25" s="89">
        <f t="shared" si="37"/>
        <v>0</v>
      </c>
      <c r="CJ25" s="388">
        <v>0</v>
      </c>
      <c r="CK25" s="83" t="s">
        <v>146</v>
      </c>
      <c r="CL25" s="83" t="s">
        <v>149</v>
      </c>
      <c r="CM25" s="88">
        <v>0</v>
      </c>
      <c r="CN25" s="3">
        <f t="shared" si="38"/>
        <v>0</v>
      </c>
      <c r="CO25" s="3">
        <f>'[1]shbö'!AE25</f>
        <v>0</v>
      </c>
      <c r="CP25" s="3">
        <f>'[1]int.bev.'!CC25</f>
        <v>0</v>
      </c>
      <c r="CQ25" s="99">
        <v>0</v>
      </c>
      <c r="CR25" s="134">
        <v>0</v>
      </c>
      <c r="CS25" s="83" t="s">
        <v>146</v>
      </c>
      <c r="CT25" s="83" t="s">
        <v>149</v>
      </c>
      <c r="CU25" s="100">
        <f t="shared" si="2"/>
        <v>0</v>
      </c>
      <c r="CV25" s="100">
        <f t="shared" si="58"/>
        <v>0</v>
      </c>
      <c r="CW25" s="100">
        <f t="shared" si="58"/>
        <v>1319</v>
      </c>
      <c r="CX25" s="100">
        <f t="shared" si="58"/>
        <v>1319</v>
      </c>
      <c r="CY25" s="100">
        <f t="shared" si="58"/>
        <v>3911</v>
      </c>
      <c r="CZ25" s="133">
        <f t="shared" si="52"/>
        <v>296.51250947687646</v>
      </c>
      <c r="DA25" s="83" t="s">
        <v>146</v>
      </c>
      <c r="DB25" s="83" t="s">
        <v>149</v>
      </c>
      <c r="DC25" s="88">
        <v>0</v>
      </c>
      <c r="DD25" s="3">
        <f t="shared" si="39"/>
        <v>0</v>
      </c>
      <c r="DE25" s="3">
        <f>'[1]shbö'!AM25</f>
        <v>0</v>
      </c>
      <c r="DF25" s="3">
        <f>'[1]int.bev.'!CQ25</f>
        <v>0</v>
      </c>
      <c r="DG25" s="99">
        <v>0</v>
      </c>
      <c r="DH25" s="134">
        <v>0</v>
      </c>
      <c r="DI25" s="83" t="s">
        <v>146</v>
      </c>
      <c r="DJ25" s="83" t="s">
        <v>149</v>
      </c>
      <c r="DK25" s="89">
        <f t="shared" si="4"/>
        <v>0</v>
      </c>
      <c r="DL25" s="3">
        <f t="shared" si="40"/>
        <v>0</v>
      </c>
      <c r="DM25" s="3">
        <f>'[1]shbö'!AP25</f>
        <v>1319</v>
      </c>
      <c r="DN25" s="3">
        <f>'[1]int.bev.'!CX25</f>
        <v>1319</v>
      </c>
      <c r="DO25" s="87">
        <f t="shared" si="49"/>
        <v>1416</v>
      </c>
      <c r="DP25" s="133">
        <f t="shared" si="53"/>
        <v>107.35405610310842</v>
      </c>
      <c r="DQ25" s="83" t="s">
        <v>146</v>
      </c>
      <c r="DR25" s="83" t="s">
        <v>149</v>
      </c>
      <c r="DS25" s="88">
        <v>0</v>
      </c>
      <c r="DT25" s="3">
        <f t="shared" si="41"/>
        <v>0</v>
      </c>
      <c r="DU25" s="3">
        <f>'[1]shbö'!AS25</f>
        <v>0</v>
      </c>
      <c r="DV25" s="3">
        <f>'[1]int.bev.'!DE25</f>
        <v>0</v>
      </c>
      <c r="DW25" s="99">
        <v>0</v>
      </c>
      <c r="DX25" s="134">
        <v>0</v>
      </c>
      <c r="DY25" s="83" t="s">
        <v>246</v>
      </c>
      <c r="DZ25" s="81">
        <v>2495</v>
      </c>
      <c r="EA25" s="88">
        <v>4617</v>
      </c>
      <c r="EB25" s="3">
        <f t="shared" si="42"/>
        <v>0</v>
      </c>
      <c r="EC25" s="3">
        <f>'[1]shbö'!AV25</f>
        <v>-1863</v>
      </c>
      <c r="ED25" s="3">
        <f>'[1]int.bev.'!DL25</f>
        <v>2754</v>
      </c>
      <c r="EE25" s="99">
        <v>2754</v>
      </c>
      <c r="EF25" s="133">
        <f t="shared" si="43"/>
        <v>100</v>
      </c>
      <c r="EG25" s="83" t="s">
        <v>146</v>
      </c>
      <c r="EH25" s="83" t="s">
        <v>149</v>
      </c>
      <c r="EI25" s="88">
        <v>435</v>
      </c>
      <c r="EJ25" s="3">
        <f t="shared" si="44"/>
        <v>0</v>
      </c>
      <c r="EK25" s="3">
        <f>'[1]shbö'!AY25</f>
        <v>0</v>
      </c>
      <c r="EL25" s="3">
        <f>'[1]int.bev.'!DS25</f>
        <v>435</v>
      </c>
      <c r="EM25" s="99">
        <v>435</v>
      </c>
      <c r="EN25" s="133">
        <f t="shared" si="50"/>
        <v>100</v>
      </c>
      <c r="EO25" s="83" t="s">
        <v>146</v>
      </c>
      <c r="EP25" s="83" t="s">
        <v>149</v>
      </c>
      <c r="EQ25" s="98">
        <f t="shared" si="5"/>
        <v>4182</v>
      </c>
      <c r="ER25" s="98">
        <f t="shared" si="59"/>
        <v>0</v>
      </c>
      <c r="ES25" s="98">
        <f t="shared" si="59"/>
        <v>-1863</v>
      </c>
      <c r="ET25" s="98">
        <f t="shared" si="59"/>
        <v>2319</v>
      </c>
      <c r="EU25" s="98">
        <f t="shared" si="59"/>
        <v>2319</v>
      </c>
      <c r="EV25" s="133">
        <f t="shared" si="45"/>
        <v>100</v>
      </c>
      <c r="EW25" s="83" t="s">
        <v>146</v>
      </c>
      <c r="EX25" s="83" t="s">
        <v>149</v>
      </c>
      <c r="EY25" s="100">
        <f t="shared" si="7"/>
        <v>96849</v>
      </c>
      <c r="EZ25" s="100">
        <f t="shared" si="8"/>
        <v>3658</v>
      </c>
      <c r="FA25" s="100">
        <f t="shared" si="9"/>
        <v>-479</v>
      </c>
      <c r="FB25" s="100">
        <f t="shared" si="10"/>
        <v>100028</v>
      </c>
      <c r="FC25" s="100">
        <f t="shared" si="11"/>
        <v>82893</v>
      </c>
      <c r="FD25" s="133">
        <f t="shared" si="46"/>
        <v>82.86979645699203</v>
      </c>
      <c r="FE25" s="83" t="s">
        <v>146</v>
      </c>
      <c r="FF25" s="83" t="s">
        <v>149</v>
      </c>
      <c r="FG25" s="100">
        <f t="shared" si="12"/>
        <v>96414</v>
      </c>
      <c r="FH25" s="100">
        <f t="shared" si="60"/>
        <v>3198</v>
      </c>
      <c r="FI25" s="100">
        <f t="shared" si="60"/>
        <v>-479</v>
      </c>
      <c r="FJ25" s="100">
        <f t="shared" si="60"/>
        <v>99133</v>
      </c>
      <c r="FK25" s="100">
        <f t="shared" si="60"/>
        <v>81998</v>
      </c>
      <c r="FL25" s="133">
        <f t="shared" si="47"/>
        <v>82.71514026610714</v>
      </c>
      <c r="FM25" s="83" t="s">
        <v>146</v>
      </c>
      <c r="FN25" s="83" t="s">
        <v>149</v>
      </c>
      <c r="FO25" s="100">
        <f t="shared" si="14"/>
        <v>435</v>
      </c>
      <c r="FP25" s="100">
        <f t="shared" si="15"/>
        <v>460</v>
      </c>
      <c r="FQ25" s="100">
        <f t="shared" si="16"/>
        <v>0</v>
      </c>
      <c r="FR25" s="100">
        <f t="shared" si="17"/>
        <v>895</v>
      </c>
      <c r="FS25" s="100">
        <f t="shared" si="18"/>
        <v>895</v>
      </c>
      <c r="FT25" s="133">
        <f t="shared" si="48"/>
        <v>100</v>
      </c>
      <c r="FU25" s="33" t="s">
        <v>113</v>
      </c>
      <c r="FV25" s="26" t="s">
        <v>109</v>
      </c>
      <c r="FW25" s="27" t="s">
        <v>159</v>
      </c>
      <c r="FX25" s="63">
        <v>4142</v>
      </c>
      <c r="FY25" s="3">
        <f t="shared" si="66"/>
        <v>85</v>
      </c>
      <c r="FZ25" s="3">
        <f>'[1]rshbö'!F25</f>
        <v>1</v>
      </c>
      <c r="GA25" s="3">
        <f>'[1]int.bev.'!FC25</f>
        <v>4228</v>
      </c>
      <c r="GB25" s="63">
        <v>2957</v>
      </c>
      <c r="GC25" s="165">
        <f t="shared" si="67"/>
        <v>69.93850520340587</v>
      </c>
      <c r="GD25" s="33" t="s">
        <v>113</v>
      </c>
      <c r="GE25" s="26" t="s">
        <v>109</v>
      </c>
      <c r="GF25" s="27" t="s">
        <v>159</v>
      </c>
      <c r="GG25" s="63">
        <v>0</v>
      </c>
      <c r="GH25" s="3">
        <f t="shared" si="68"/>
        <v>0</v>
      </c>
      <c r="GI25" s="3">
        <f>'[1]rshbö'!I25</f>
        <v>0</v>
      </c>
      <c r="GJ25" s="3">
        <f>'[1]int.bev.'!FK25</f>
        <v>0</v>
      </c>
      <c r="GK25" s="63">
        <v>0</v>
      </c>
      <c r="GL25" s="227">
        <v>0</v>
      </c>
      <c r="GM25" s="33" t="s">
        <v>113</v>
      </c>
      <c r="GN25" s="26" t="s">
        <v>109</v>
      </c>
      <c r="GO25" s="27" t="s">
        <v>159</v>
      </c>
      <c r="GP25" s="63">
        <v>59349</v>
      </c>
      <c r="GQ25" s="3">
        <f t="shared" si="69"/>
        <v>897</v>
      </c>
      <c r="GR25" s="368">
        <v>0</v>
      </c>
      <c r="GS25" s="3">
        <f>'[1]int.bev.'!FS25</f>
        <v>60246</v>
      </c>
      <c r="GT25" s="63">
        <v>36597</v>
      </c>
      <c r="GU25" s="165">
        <f t="shared" si="70"/>
        <v>60.74594163927895</v>
      </c>
      <c r="GV25" s="33" t="s">
        <v>113</v>
      </c>
      <c r="GW25" s="26" t="s">
        <v>109</v>
      </c>
      <c r="GX25" s="27" t="s">
        <v>159</v>
      </c>
      <c r="GY25" s="63">
        <v>0</v>
      </c>
      <c r="GZ25" s="3">
        <f t="shared" si="71"/>
        <v>0</v>
      </c>
      <c r="HA25" s="3">
        <f>'[1]rshbö'!L25</f>
        <v>150</v>
      </c>
      <c r="HB25" s="3">
        <f>'[1]int.bev.'!GA25</f>
        <v>150</v>
      </c>
      <c r="HC25" s="63">
        <v>1958</v>
      </c>
      <c r="HD25" s="165">
        <f t="shared" si="72"/>
        <v>1305.3333333333333</v>
      </c>
      <c r="HE25" s="33" t="s">
        <v>113</v>
      </c>
      <c r="HF25" s="26" t="s">
        <v>109</v>
      </c>
      <c r="HG25" s="27" t="s">
        <v>159</v>
      </c>
      <c r="HH25" s="63">
        <v>0</v>
      </c>
      <c r="HI25" s="3">
        <f t="shared" si="73"/>
        <v>0</v>
      </c>
      <c r="HJ25" s="3">
        <f>'[1]rshbö'!O25</f>
        <v>3829</v>
      </c>
      <c r="HK25" s="3">
        <f>'[1]int.bev.'!GI25</f>
        <v>3829</v>
      </c>
      <c r="HL25" s="63">
        <v>3829</v>
      </c>
      <c r="HM25" s="165">
        <f t="shared" si="74"/>
        <v>100</v>
      </c>
      <c r="HN25" s="33" t="s">
        <v>113</v>
      </c>
      <c r="HO25" s="26" t="s">
        <v>109</v>
      </c>
      <c r="HP25" s="27" t="s">
        <v>159</v>
      </c>
      <c r="HQ25" s="28">
        <f t="shared" si="61"/>
        <v>63491</v>
      </c>
      <c r="HR25" s="28">
        <f t="shared" si="62"/>
        <v>982</v>
      </c>
      <c r="HS25" s="28">
        <f t="shared" si="63"/>
        <v>3980</v>
      </c>
      <c r="HT25" s="28">
        <f t="shared" si="64"/>
        <v>68453</v>
      </c>
      <c r="HU25" s="28">
        <f t="shared" si="65"/>
        <v>45341</v>
      </c>
      <c r="HV25" s="165">
        <f t="shared" si="75"/>
        <v>66.23668794647422</v>
      </c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  <c r="IT25" s="156"/>
      <c r="IU25" s="156"/>
      <c r="IV25" s="156"/>
    </row>
    <row r="26" spans="1:256" ht="12.75">
      <c r="A26" s="89" t="s">
        <v>148</v>
      </c>
      <c r="B26" s="83" t="s">
        <v>151</v>
      </c>
      <c r="C26" s="97">
        <v>16245</v>
      </c>
      <c r="D26" s="3">
        <f t="shared" si="20"/>
        <v>531</v>
      </c>
      <c r="E26" s="3">
        <f>'[1]shbö'!E26</f>
        <v>0</v>
      </c>
      <c r="F26" s="3">
        <f>'[1]int.bev.'!D26</f>
        <v>16776</v>
      </c>
      <c r="G26" s="99">
        <v>11064</v>
      </c>
      <c r="H26" s="133">
        <f t="shared" si="21"/>
        <v>65.95135908440629</v>
      </c>
      <c r="I26" s="83" t="s">
        <v>148</v>
      </c>
      <c r="J26" s="83" t="s">
        <v>151</v>
      </c>
      <c r="K26" s="97">
        <v>0</v>
      </c>
      <c r="L26" s="3">
        <f t="shared" si="22"/>
        <v>0</v>
      </c>
      <c r="M26" s="3">
        <f>'[1]shbö'!H26</f>
        <v>0</v>
      </c>
      <c r="N26" s="3">
        <f>'[1]int.bev.'!K26</f>
        <v>0</v>
      </c>
      <c r="O26" s="99">
        <v>0</v>
      </c>
      <c r="P26" s="134">
        <v>0</v>
      </c>
      <c r="Q26" s="83" t="s">
        <v>148</v>
      </c>
      <c r="R26" s="83" t="s">
        <v>151</v>
      </c>
      <c r="S26" s="97">
        <v>0</v>
      </c>
      <c r="T26" s="3">
        <f t="shared" si="23"/>
        <v>0</v>
      </c>
      <c r="U26" s="3">
        <f>'[1]shbö'!K26</f>
        <v>0</v>
      </c>
      <c r="V26" s="3">
        <f>'[1]int.bev.'!R26</f>
        <v>0</v>
      </c>
      <c r="W26" s="99">
        <v>0</v>
      </c>
      <c r="X26" s="134">
        <v>0</v>
      </c>
      <c r="Y26" s="83" t="s">
        <v>148</v>
      </c>
      <c r="Z26" s="83" t="s">
        <v>151</v>
      </c>
      <c r="AA26" s="97">
        <v>0</v>
      </c>
      <c r="AB26" s="3">
        <f t="shared" si="24"/>
        <v>0</v>
      </c>
      <c r="AC26" s="3">
        <f>'[1]shbö'!N26</f>
        <v>0</v>
      </c>
      <c r="AD26" s="3">
        <f>'[1]int.bev.'!Y26</f>
        <v>0</v>
      </c>
      <c r="AE26" s="99">
        <v>0</v>
      </c>
      <c r="AF26" s="134">
        <v>0</v>
      </c>
      <c r="AG26" s="83" t="s">
        <v>148</v>
      </c>
      <c r="AH26" s="83" t="s">
        <v>151</v>
      </c>
      <c r="AI26" s="97">
        <v>143919</v>
      </c>
      <c r="AJ26" s="3">
        <f t="shared" si="25"/>
        <v>6284</v>
      </c>
      <c r="AK26" s="99">
        <v>0</v>
      </c>
      <c r="AL26" s="3">
        <f>'[1]int.bev.'!AF26</f>
        <v>150203</v>
      </c>
      <c r="AM26" s="99">
        <v>113245</v>
      </c>
      <c r="AN26" s="133">
        <f t="shared" si="26"/>
        <v>75.39463259721843</v>
      </c>
      <c r="AO26" s="83" t="s">
        <v>148</v>
      </c>
      <c r="AP26" s="83" t="s">
        <v>151</v>
      </c>
      <c r="AQ26" s="97">
        <v>200</v>
      </c>
      <c r="AR26" s="3">
        <f t="shared" si="27"/>
        <v>1115</v>
      </c>
      <c r="AS26" s="99">
        <v>0</v>
      </c>
      <c r="AT26" s="3">
        <f>'[1]int.bev.'!AM26</f>
        <v>1315</v>
      </c>
      <c r="AU26" s="99">
        <v>1315</v>
      </c>
      <c r="AV26" s="133">
        <f t="shared" si="28"/>
        <v>100</v>
      </c>
      <c r="AW26" s="83" t="s">
        <v>148</v>
      </c>
      <c r="AX26" s="83" t="s">
        <v>151</v>
      </c>
      <c r="AY26" s="98">
        <f t="shared" si="29"/>
        <v>143719</v>
      </c>
      <c r="AZ26" s="98">
        <f t="shared" si="54"/>
        <v>5169</v>
      </c>
      <c r="BA26" s="98">
        <f t="shared" si="55"/>
        <v>0</v>
      </c>
      <c r="BB26" s="98">
        <f t="shared" si="56"/>
        <v>148888</v>
      </c>
      <c r="BC26" s="98">
        <f t="shared" si="57"/>
        <v>111930</v>
      </c>
      <c r="BD26" s="133">
        <f t="shared" si="30"/>
        <v>75.1773144914298</v>
      </c>
      <c r="BE26" s="83" t="s">
        <v>148</v>
      </c>
      <c r="BF26" s="83" t="s">
        <v>151</v>
      </c>
      <c r="BG26" s="88">
        <v>0</v>
      </c>
      <c r="BH26" s="3">
        <f t="shared" si="31"/>
        <v>0</v>
      </c>
      <c r="BI26" s="3">
        <f>'[1]shbö'!Q26</f>
        <v>125</v>
      </c>
      <c r="BJ26" s="3">
        <f>'[1]int.bev.'!BA26</f>
        <v>125</v>
      </c>
      <c r="BK26" s="99">
        <v>4060</v>
      </c>
      <c r="BL26" s="133">
        <f t="shared" si="51"/>
        <v>3247.9999999999995</v>
      </c>
      <c r="BM26" s="83" t="s">
        <v>148</v>
      </c>
      <c r="BN26" s="83" t="s">
        <v>151</v>
      </c>
      <c r="BO26" s="88">
        <v>0</v>
      </c>
      <c r="BP26" s="3">
        <f t="shared" si="32"/>
        <v>0</v>
      </c>
      <c r="BQ26" s="3">
        <f>'[1]shbö'!V26</f>
        <v>0</v>
      </c>
      <c r="BR26" s="3">
        <f>'[1]int.bev.'!BH26</f>
        <v>0</v>
      </c>
      <c r="BS26" s="99">
        <v>0</v>
      </c>
      <c r="BT26" s="134">
        <v>0</v>
      </c>
      <c r="BU26" s="83" t="s">
        <v>148</v>
      </c>
      <c r="BV26" s="83" t="s">
        <v>151</v>
      </c>
      <c r="BW26" s="88">
        <v>0</v>
      </c>
      <c r="BX26" s="3">
        <f t="shared" si="33"/>
        <v>0</v>
      </c>
      <c r="BY26" s="3">
        <f>'[1]shbö'!Y26</f>
        <v>0</v>
      </c>
      <c r="BZ26" s="3">
        <f>'[1]int.bev.'!BO26</f>
        <v>0</v>
      </c>
      <c r="CA26" s="99">
        <v>0</v>
      </c>
      <c r="CB26" s="134">
        <v>0</v>
      </c>
      <c r="CC26" s="83" t="s">
        <v>148</v>
      </c>
      <c r="CD26" s="83" t="s">
        <v>151</v>
      </c>
      <c r="CE26" s="89">
        <f t="shared" si="1"/>
        <v>0</v>
      </c>
      <c r="CF26" s="3">
        <f t="shared" si="34"/>
        <v>0</v>
      </c>
      <c r="CG26" s="3">
        <f t="shared" si="35"/>
        <v>0</v>
      </c>
      <c r="CH26" s="3">
        <f t="shared" si="36"/>
        <v>0</v>
      </c>
      <c r="CI26" s="89">
        <f t="shared" si="37"/>
        <v>0</v>
      </c>
      <c r="CJ26" s="388">
        <v>0</v>
      </c>
      <c r="CK26" s="83" t="s">
        <v>148</v>
      </c>
      <c r="CL26" s="83" t="s">
        <v>151</v>
      </c>
      <c r="CM26" s="88">
        <v>0</v>
      </c>
      <c r="CN26" s="3">
        <f t="shared" si="38"/>
        <v>0</v>
      </c>
      <c r="CO26" s="3">
        <f>'[1]shbö'!AE26</f>
        <v>0</v>
      </c>
      <c r="CP26" s="3">
        <f>'[1]int.bev.'!CC26</f>
        <v>0</v>
      </c>
      <c r="CQ26" s="99">
        <v>0</v>
      </c>
      <c r="CR26" s="134">
        <v>0</v>
      </c>
      <c r="CS26" s="83" t="s">
        <v>148</v>
      </c>
      <c r="CT26" s="83" t="s">
        <v>151</v>
      </c>
      <c r="CU26" s="100">
        <f t="shared" si="2"/>
        <v>0</v>
      </c>
      <c r="CV26" s="100">
        <f t="shared" si="58"/>
        <v>0</v>
      </c>
      <c r="CW26" s="100">
        <f t="shared" si="58"/>
        <v>125</v>
      </c>
      <c r="CX26" s="100">
        <f t="shared" si="58"/>
        <v>125</v>
      </c>
      <c r="CY26" s="100">
        <f t="shared" si="58"/>
        <v>4060</v>
      </c>
      <c r="CZ26" s="133">
        <f t="shared" si="52"/>
        <v>3247.9999999999995</v>
      </c>
      <c r="DA26" s="83" t="s">
        <v>148</v>
      </c>
      <c r="DB26" s="83" t="s">
        <v>151</v>
      </c>
      <c r="DC26" s="88">
        <v>0</v>
      </c>
      <c r="DD26" s="3">
        <f t="shared" si="39"/>
        <v>0</v>
      </c>
      <c r="DE26" s="3">
        <f>'[1]shbö'!AM26</f>
        <v>0</v>
      </c>
      <c r="DF26" s="3">
        <f>'[1]int.bev.'!CQ26</f>
        <v>0</v>
      </c>
      <c r="DG26" s="99">
        <v>0</v>
      </c>
      <c r="DH26" s="134">
        <v>0</v>
      </c>
      <c r="DI26" s="83" t="s">
        <v>148</v>
      </c>
      <c r="DJ26" s="83" t="s">
        <v>151</v>
      </c>
      <c r="DK26" s="89">
        <f t="shared" si="4"/>
        <v>0</v>
      </c>
      <c r="DL26" s="3">
        <f t="shared" si="40"/>
        <v>0</v>
      </c>
      <c r="DM26" s="3">
        <f>'[1]shbö'!AP26</f>
        <v>125</v>
      </c>
      <c r="DN26" s="3">
        <f>'[1]int.bev.'!CX26</f>
        <v>125</v>
      </c>
      <c r="DO26" s="87">
        <f t="shared" si="49"/>
        <v>382</v>
      </c>
      <c r="DP26" s="133">
        <f t="shared" si="53"/>
        <v>305.6</v>
      </c>
      <c r="DQ26" s="83" t="s">
        <v>148</v>
      </c>
      <c r="DR26" s="83" t="s">
        <v>151</v>
      </c>
      <c r="DS26" s="88">
        <v>0</v>
      </c>
      <c r="DT26" s="3">
        <f t="shared" si="41"/>
        <v>0</v>
      </c>
      <c r="DU26" s="3">
        <f>'[1]shbö'!AS26</f>
        <v>0</v>
      </c>
      <c r="DV26" s="3">
        <f>'[1]int.bev.'!DE26</f>
        <v>0</v>
      </c>
      <c r="DW26" s="99">
        <v>0</v>
      </c>
      <c r="DX26" s="134">
        <v>0</v>
      </c>
      <c r="DY26" s="83" t="s">
        <v>247</v>
      </c>
      <c r="DZ26" s="81">
        <v>3678</v>
      </c>
      <c r="EA26" s="88">
        <v>4224</v>
      </c>
      <c r="EB26" s="3">
        <f t="shared" si="42"/>
        <v>0</v>
      </c>
      <c r="EC26" s="3">
        <f>'[1]shbö'!AV26</f>
        <v>18</v>
      </c>
      <c r="ED26" s="3">
        <f>'[1]int.bev.'!DL26</f>
        <v>4242</v>
      </c>
      <c r="EE26" s="99">
        <v>4242</v>
      </c>
      <c r="EF26" s="133">
        <f t="shared" si="43"/>
        <v>100</v>
      </c>
      <c r="EG26" s="83" t="s">
        <v>148</v>
      </c>
      <c r="EH26" s="83" t="s">
        <v>151</v>
      </c>
      <c r="EI26" s="88">
        <v>0</v>
      </c>
      <c r="EJ26" s="3">
        <f t="shared" si="44"/>
        <v>0</v>
      </c>
      <c r="EK26" s="3">
        <f>'[1]shbö'!AY26</f>
        <v>0</v>
      </c>
      <c r="EL26" s="3">
        <f>'[1]int.bev.'!DS26</f>
        <v>0</v>
      </c>
      <c r="EM26" s="99">
        <v>0</v>
      </c>
      <c r="EN26" s="134">
        <v>0</v>
      </c>
      <c r="EO26" s="83" t="s">
        <v>148</v>
      </c>
      <c r="EP26" s="83" t="s">
        <v>151</v>
      </c>
      <c r="EQ26" s="98">
        <f t="shared" si="5"/>
        <v>4224</v>
      </c>
      <c r="ER26" s="98">
        <f t="shared" si="59"/>
        <v>0</v>
      </c>
      <c r="ES26" s="98">
        <f t="shared" si="59"/>
        <v>18</v>
      </c>
      <c r="ET26" s="98">
        <f t="shared" si="59"/>
        <v>4242</v>
      </c>
      <c r="EU26" s="98">
        <f t="shared" si="59"/>
        <v>4242</v>
      </c>
      <c r="EV26" s="133">
        <f t="shared" si="45"/>
        <v>100</v>
      </c>
      <c r="EW26" s="83" t="s">
        <v>148</v>
      </c>
      <c r="EX26" s="83" t="s">
        <v>151</v>
      </c>
      <c r="EY26" s="100">
        <f t="shared" si="7"/>
        <v>164388</v>
      </c>
      <c r="EZ26" s="100">
        <f t="shared" si="8"/>
        <v>6815</v>
      </c>
      <c r="FA26" s="100">
        <f t="shared" si="9"/>
        <v>143</v>
      </c>
      <c r="FB26" s="100">
        <f t="shared" si="10"/>
        <v>171346</v>
      </c>
      <c r="FC26" s="100">
        <f t="shared" si="11"/>
        <v>132611</v>
      </c>
      <c r="FD26" s="133">
        <f t="shared" si="46"/>
        <v>77.39369462957991</v>
      </c>
      <c r="FE26" s="83" t="s">
        <v>148</v>
      </c>
      <c r="FF26" s="83" t="s">
        <v>151</v>
      </c>
      <c r="FG26" s="100">
        <f t="shared" si="12"/>
        <v>164188</v>
      </c>
      <c r="FH26" s="100">
        <f t="shared" si="60"/>
        <v>5700</v>
      </c>
      <c r="FI26" s="100">
        <f t="shared" si="60"/>
        <v>143</v>
      </c>
      <c r="FJ26" s="100">
        <f t="shared" si="60"/>
        <v>170031</v>
      </c>
      <c r="FK26" s="100">
        <f t="shared" si="60"/>
        <v>131296</v>
      </c>
      <c r="FL26" s="133">
        <f t="shared" si="47"/>
        <v>77.21886009021884</v>
      </c>
      <c r="FM26" s="83" t="s">
        <v>148</v>
      </c>
      <c r="FN26" s="83" t="s">
        <v>151</v>
      </c>
      <c r="FO26" s="100">
        <f t="shared" si="14"/>
        <v>200</v>
      </c>
      <c r="FP26" s="100">
        <f t="shared" si="15"/>
        <v>1115</v>
      </c>
      <c r="FQ26" s="100">
        <f t="shared" si="16"/>
        <v>0</v>
      </c>
      <c r="FR26" s="100">
        <f t="shared" si="17"/>
        <v>1315</v>
      </c>
      <c r="FS26" s="100">
        <f t="shared" si="18"/>
        <v>1315</v>
      </c>
      <c r="FT26" s="133">
        <f t="shared" si="48"/>
        <v>100</v>
      </c>
      <c r="FU26" s="33" t="s">
        <v>113</v>
      </c>
      <c r="FV26" s="26" t="s">
        <v>110</v>
      </c>
      <c r="FW26" s="27" t="s">
        <v>163</v>
      </c>
      <c r="FX26" s="63">
        <v>6054</v>
      </c>
      <c r="FY26" s="3">
        <f t="shared" si="66"/>
        <v>133</v>
      </c>
      <c r="FZ26" s="3">
        <f>'[1]rshbö'!F26</f>
        <v>7</v>
      </c>
      <c r="GA26" s="3">
        <f>'[1]int.bev.'!FC26</f>
        <v>6194</v>
      </c>
      <c r="GB26" s="63">
        <v>4421</v>
      </c>
      <c r="GC26" s="165">
        <f t="shared" si="67"/>
        <v>71.37552470132387</v>
      </c>
      <c r="GD26" s="33" t="s">
        <v>113</v>
      </c>
      <c r="GE26" s="26" t="s">
        <v>110</v>
      </c>
      <c r="GF26" s="27" t="s">
        <v>163</v>
      </c>
      <c r="GG26" s="63">
        <v>0</v>
      </c>
      <c r="GH26" s="3">
        <f t="shared" si="68"/>
        <v>0</v>
      </c>
      <c r="GI26" s="3">
        <f>'[1]rshbö'!I26</f>
        <v>0</v>
      </c>
      <c r="GJ26" s="3">
        <f>'[1]int.bev.'!FK26</f>
        <v>0</v>
      </c>
      <c r="GK26" s="63">
        <v>0</v>
      </c>
      <c r="GL26" s="227">
        <v>0</v>
      </c>
      <c r="GM26" s="33" t="s">
        <v>113</v>
      </c>
      <c r="GN26" s="26" t="s">
        <v>110</v>
      </c>
      <c r="GO26" s="27" t="s">
        <v>163</v>
      </c>
      <c r="GP26" s="63">
        <v>57963</v>
      </c>
      <c r="GQ26" s="3">
        <f t="shared" si="69"/>
        <v>1295</v>
      </c>
      <c r="GR26" s="368">
        <v>0</v>
      </c>
      <c r="GS26" s="3">
        <f>'[1]int.bev.'!FS26</f>
        <v>59258</v>
      </c>
      <c r="GT26" s="63">
        <v>38392</v>
      </c>
      <c r="GU26" s="165">
        <f t="shared" si="70"/>
        <v>64.78787674238077</v>
      </c>
      <c r="GV26" s="33" t="s">
        <v>113</v>
      </c>
      <c r="GW26" s="26" t="s">
        <v>110</v>
      </c>
      <c r="GX26" s="27" t="s">
        <v>163</v>
      </c>
      <c r="GY26" s="63">
        <v>0</v>
      </c>
      <c r="GZ26" s="3">
        <f t="shared" si="71"/>
        <v>0</v>
      </c>
      <c r="HA26" s="3">
        <f>'[1]rshbö'!L26</f>
        <v>155</v>
      </c>
      <c r="HB26" s="3">
        <f>'[1]int.bev.'!GA26</f>
        <v>155</v>
      </c>
      <c r="HC26" s="63">
        <v>1536</v>
      </c>
      <c r="HD26" s="165">
        <f t="shared" si="72"/>
        <v>990.9677419354839</v>
      </c>
      <c r="HE26" s="33" t="s">
        <v>113</v>
      </c>
      <c r="HF26" s="26" t="s">
        <v>110</v>
      </c>
      <c r="HG26" s="27" t="s">
        <v>163</v>
      </c>
      <c r="HH26" s="63">
        <v>0</v>
      </c>
      <c r="HI26" s="3">
        <f t="shared" si="73"/>
        <v>0</v>
      </c>
      <c r="HJ26" s="3">
        <f>'[1]rshbö'!O26</f>
        <v>1947</v>
      </c>
      <c r="HK26" s="3">
        <f>'[1]int.bev.'!GI26</f>
        <v>1947</v>
      </c>
      <c r="HL26" s="63">
        <v>1947</v>
      </c>
      <c r="HM26" s="165">
        <f t="shared" si="74"/>
        <v>100</v>
      </c>
      <c r="HN26" s="33" t="s">
        <v>113</v>
      </c>
      <c r="HO26" s="26" t="s">
        <v>110</v>
      </c>
      <c r="HP26" s="27" t="s">
        <v>163</v>
      </c>
      <c r="HQ26" s="28">
        <f t="shared" si="61"/>
        <v>64017</v>
      </c>
      <c r="HR26" s="28">
        <f t="shared" si="62"/>
        <v>1428</v>
      </c>
      <c r="HS26" s="28">
        <f t="shared" si="63"/>
        <v>2109</v>
      </c>
      <c r="HT26" s="28">
        <f t="shared" si="64"/>
        <v>67554</v>
      </c>
      <c r="HU26" s="28">
        <f t="shared" si="65"/>
        <v>46296</v>
      </c>
      <c r="HV26" s="165">
        <f t="shared" si="75"/>
        <v>68.5318411937117</v>
      </c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</row>
    <row r="27" spans="1:256" ht="12.75">
      <c r="A27" s="89" t="s">
        <v>150</v>
      </c>
      <c r="B27" s="83" t="s">
        <v>153</v>
      </c>
      <c r="C27" s="97">
        <v>11105</v>
      </c>
      <c r="D27" s="3">
        <f t="shared" si="20"/>
        <v>338</v>
      </c>
      <c r="E27" s="3">
        <f>'[1]shbö'!E27</f>
        <v>585</v>
      </c>
      <c r="F27" s="3">
        <f>'[1]int.bev.'!D27</f>
        <v>12028</v>
      </c>
      <c r="G27" s="99">
        <v>9920</v>
      </c>
      <c r="H27" s="133">
        <f t="shared" si="21"/>
        <v>82.4742268041237</v>
      </c>
      <c r="I27" s="83" t="s">
        <v>150</v>
      </c>
      <c r="J27" s="83" t="s">
        <v>153</v>
      </c>
      <c r="K27" s="97">
        <v>0</v>
      </c>
      <c r="L27" s="3">
        <f t="shared" si="22"/>
        <v>0</v>
      </c>
      <c r="M27" s="3">
        <f>'[1]shbö'!H27</f>
        <v>0</v>
      </c>
      <c r="N27" s="3">
        <f>'[1]int.bev.'!K27</f>
        <v>0</v>
      </c>
      <c r="O27" s="99">
        <v>0</v>
      </c>
      <c r="P27" s="134">
        <v>0</v>
      </c>
      <c r="Q27" s="83" t="s">
        <v>150</v>
      </c>
      <c r="R27" s="83" t="s">
        <v>153</v>
      </c>
      <c r="S27" s="97">
        <v>0</v>
      </c>
      <c r="T27" s="3">
        <f t="shared" si="23"/>
        <v>0</v>
      </c>
      <c r="U27" s="3">
        <f>'[1]shbö'!K27</f>
        <v>0</v>
      </c>
      <c r="V27" s="3">
        <f>'[1]int.bev.'!R27</f>
        <v>0</v>
      </c>
      <c r="W27" s="99">
        <v>0</v>
      </c>
      <c r="X27" s="134">
        <v>0</v>
      </c>
      <c r="Y27" s="83" t="s">
        <v>150</v>
      </c>
      <c r="Z27" s="83" t="s">
        <v>153</v>
      </c>
      <c r="AA27" s="97">
        <v>0</v>
      </c>
      <c r="AB27" s="3">
        <f t="shared" si="24"/>
        <v>0</v>
      </c>
      <c r="AC27" s="3">
        <f>'[1]shbö'!N27</f>
        <v>0</v>
      </c>
      <c r="AD27" s="3">
        <f>'[1]int.bev.'!Y27</f>
        <v>0</v>
      </c>
      <c r="AE27" s="99">
        <v>0</v>
      </c>
      <c r="AF27" s="134">
        <v>0</v>
      </c>
      <c r="AG27" s="83" t="s">
        <v>150</v>
      </c>
      <c r="AH27" s="83" t="s">
        <v>153</v>
      </c>
      <c r="AI27" s="97">
        <v>345713</v>
      </c>
      <c r="AJ27" s="3">
        <f t="shared" si="25"/>
        <v>13620</v>
      </c>
      <c r="AK27" s="99">
        <v>0</v>
      </c>
      <c r="AL27" s="3">
        <f>'[1]int.bev.'!AF27</f>
        <v>359333</v>
      </c>
      <c r="AM27" s="99">
        <v>283638</v>
      </c>
      <c r="AN27" s="133">
        <f t="shared" si="26"/>
        <v>78.93458157196807</v>
      </c>
      <c r="AO27" s="83" t="s">
        <v>150</v>
      </c>
      <c r="AP27" s="83" t="s">
        <v>153</v>
      </c>
      <c r="AQ27" s="97">
        <v>0</v>
      </c>
      <c r="AR27" s="3">
        <f t="shared" si="27"/>
        <v>1098</v>
      </c>
      <c r="AS27" s="99">
        <v>0</v>
      </c>
      <c r="AT27" s="3">
        <f>'[1]int.bev.'!AM27</f>
        <v>1098</v>
      </c>
      <c r="AU27" s="99">
        <v>1098</v>
      </c>
      <c r="AV27" s="133">
        <f t="shared" si="28"/>
        <v>100</v>
      </c>
      <c r="AW27" s="83" t="s">
        <v>150</v>
      </c>
      <c r="AX27" s="83" t="s">
        <v>153</v>
      </c>
      <c r="AY27" s="98">
        <f t="shared" si="29"/>
        <v>345713</v>
      </c>
      <c r="AZ27" s="98">
        <f t="shared" si="54"/>
        <v>12522</v>
      </c>
      <c r="BA27" s="98">
        <f t="shared" si="55"/>
        <v>0</v>
      </c>
      <c r="BB27" s="98">
        <f t="shared" si="56"/>
        <v>358235</v>
      </c>
      <c r="BC27" s="98">
        <f t="shared" si="57"/>
        <v>282540</v>
      </c>
      <c r="BD27" s="133">
        <f t="shared" si="30"/>
        <v>78.87001549262355</v>
      </c>
      <c r="BE27" s="83" t="s">
        <v>150</v>
      </c>
      <c r="BF27" s="83" t="s">
        <v>153</v>
      </c>
      <c r="BG27" s="88">
        <v>0</v>
      </c>
      <c r="BH27" s="3">
        <f t="shared" si="31"/>
        <v>0</v>
      </c>
      <c r="BI27" s="3">
        <f>'[1]shbö'!Q27</f>
        <v>19935</v>
      </c>
      <c r="BJ27" s="3">
        <f>'[1]int.bev.'!BA27</f>
        <v>19935</v>
      </c>
      <c r="BK27" s="99">
        <v>24441</v>
      </c>
      <c r="BL27" s="133">
        <f t="shared" si="51"/>
        <v>122.60346124905945</v>
      </c>
      <c r="BM27" s="83" t="s">
        <v>150</v>
      </c>
      <c r="BN27" s="83" t="s">
        <v>153</v>
      </c>
      <c r="BO27" s="88">
        <v>0</v>
      </c>
      <c r="BP27" s="3">
        <f t="shared" si="32"/>
        <v>0</v>
      </c>
      <c r="BQ27" s="3">
        <f>'[1]shbö'!V27</f>
        <v>1490</v>
      </c>
      <c r="BR27" s="3">
        <f>'[1]int.bev.'!BH27</f>
        <v>1490</v>
      </c>
      <c r="BS27" s="99">
        <v>1490</v>
      </c>
      <c r="BT27" s="133">
        <f>BS27/BR27*100</f>
        <v>100</v>
      </c>
      <c r="BU27" s="83" t="s">
        <v>150</v>
      </c>
      <c r="BV27" s="83" t="s">
        <v>153</v>
      </c>
      <c r="BW27" s="88">
        <v>0</v>
      </c>
      <c r="BX27" s="3">
        <f t="shared" si="33"/>
        <v>0</v>
      </c>
      <c r="BY27" s="3">
        <f>'[1]shbö'!Y27</f>
        <v>0</v>
      </c>
      <c r="BZ27" s="3">
        <f>'[1]int.bev.'!BO27</f>
        <v>0</v>
      </c>
      <c r="CA27" s="99">
        <v>0</v>
      </c>
      <c r="CB27" s="134">
        <v>0</v>
      </c>
      <c r="CC27" s="83" t="s">
        <v>150</v>
      </c>
      <c r="CD27" s="83" t="s">
        <v>153</v>
      </c>
      <c r="CE27" s="89">
        <f t="shared" si="1"/>
        <v>0</v>
      </c>
      <c r="CF27" s="3">
        <f t="shared" si="34"/>
        <v>0</v>
      </c>
      <c r="CG27" s="3">
        <f t="shared" si="35"/>
        <v>1490</v>
      </c>
      <c r="CH27" s="3">
        <f t="shared" si="36"/>
        <v>1490</v>
      </c>
      <c r="CI27" s="89">
        <f t="shared" si="37"/>
        <v>1490</v>
      </c>
      <c r="CJ27" s="133">
        <f aca="true" t="shared" si="76" ref="CJ27:CJ34">CI27/CH27*100</f>
        <v>100</v>
      </c>
      <c r="CK27" s="83" t="s">
        <v>150</v>
      </c>
      <c r="CL27" s="83" t="s">
        <v>153</v>
      </c>
      <c r="CM27" s="88">
        <v>0</v>
      </c>
      <c r="CN27" s="3">
        <f t="shared" si="38"/>
        <v>0</v>
      </c>
      <c r="CO27" s="3">
        <f>'[1]shbö'!AE27</f>
        <v>0</v>
      </c>
      <c r="CP27" s="3">
        <f>'[1]int.bev.'!CC27</f>
        <v>0</v>
      </c>
      <c r="CQ27" s="99">
        <v>0</v>
      </c>
      <c r="CR27" s="134">
        <v>0</v>
      </c>
      <c r="CS27" s="83" t="s">
        <v>150</v>
      </c>
      <c r="CT27" s="83" t="s">
        <v>153</v>
      </c>
      <c r="CU27" s="100">
        <f t="shared" si="2"/>
        <v>0</v>
      </c>
      <c r="CV27" s="100">
        <f t="shared" si="58"/>
        <v>0</v>
      </c>
      <c r="CW27" s="100">
        <f t="shared" si="58"/>
        <v>18445</v>
      </c>
      <c r="CX27" s="100">
        <f t="shared" si="58"/>
        <v>18445</v>
      </c>
      <c r="CY27" s="100">
        <f t="shared" si="58"/>
        <v>22951</v>
      </c>
      <c r="CZ27" s="133">
        <f t="shared" si="52"/>
        <v>124.42938465708863</v>
      </c>
      <c r="DA27" s="83" t="s">
        <v>150</v>
      </c>
      <c r="DB27" s="83" t="s">
        <v>153</v>
      </c>
      <c r="DC27" s="88">
        <v>0</v>
      </c>
      <c r="DD27" s="3">
        <f t="shared" si="39"/>
        <v>0</v>
      </c>
      <c r="DE27" s="3">
        <f>'[1]shbö'!AM27</f>
        <v>0</v>
      </c>
      <c r="DF27" s="3">
        <f>'[1]int.bev.'!CQ27</f>
        <v>0</v>
      </c>
      <c r="DG27" s="99">
        <v>0</v>
      </c>
      <c r="DH27" s="134">
        <v>0</v>
      </c>
      <c r="DI27" s="83" t="s">
        <v>150</v>
      </c>
      <c r="DJ27" s="83" t="s">
        <v>153</v>
      </c>
      <c r="DK27" s="89">
        <f t="shared" si="4"/>
        <v>0</v>
      </c>
      <c r="DL27" s="3">
        <f t="shared" si="40"/>
        <v>0</v>
      </c>
      <c r="DM27" s="3">
        <f>'[1]shbö'!AP27</f>
        <v>18445</v>
      </c>
      <c r="DN27" s="3">
        <f>'[1]int.bev.'!CX27</f>
        <v>18445</v>
      </c>
      <c r="DO27" s="87">
        <f t="shared" si="49"/>
        <v>19322</v>
      </c>
      <c r="DP27" s="133">
        <f t="shared" si="53"/>
        <v>104.75467606397397</v>
      </c>
      <c r="DQ27" s="83" t="s">
        <v>150</v>
      </c>
      <c r="DR27" s="83" t="s">
        <v>153</v>
      </c>
      <c r="DS27" s="88">
        <v>0</v>
      </c>
      <c r="DT27" s="3">
        <f t="shared" si="41"/>
        <v>0</v>
      </c>
      <c r="DU27" s="3">
        <f>'[1]shbö'!AS27</f>
        <v>0</v>
      </c>
      <c r="DV27" s="3">
        <f>'[1]int.bev.'!DE27</f>
        <v>0</v>
      </c>
      <c r="DW27" s="99">
        <v>0</v>
      </c>
      <c r="DX27" s="134">
        <v>0</v>
      </c>
      <c r="DY27" s="83" t="s">
        <v>248</v>
      </c>
      <c r="DZ27" s="81">
        <v>3629</v>
      </c>
      <c r="EA27" s="88">
        <v>4777</v>
      </c>
      <c r="EB27" s="3">
        <f t="shared" si="42"/>
        <v>0</v>
      </c>
      <c r="EC27" s="3">
        <f>'[1]shbö'!AV27</f>
        <v>-1148</v>
      </c>
      <c r="ED27" s="3">
        <f>'[1]int.bev.'!DL27</f>
        <v>3629</v>
      </c>
      <c r="EE27" s="99">
        <v>3629</v>
      </c>
      <c r="EF27" s="133">
        <f t="shared" si="43"/>
        <v>100</v>
      </c>
      <c r="EG27" s="83" t="s">
        <v>150</v>
      </c>
      <c r="EH27" s="83" t="s">
        <v>153</v>
      </c>
      <c r="EI27" s="88">
        <v>0</v>
      </c>
      <c r="EJ27" s="3">
        <f t="shared" si="44"/>
        <v>0</v>
      </c>
      <c r="EK27" s="3">
        <f>'[1]shbö'!AY27</f>
        <v>0</v>
      </c>
      <c r="EL27" s="3">
        <f>'[1]int.bev.'!DS27</f>
        <v>0</v>
      </c>
      <c r="EM27" s="99">
        <v>0</v>
      </c>
      <c r="EN27" s="134">
        <v>0</v>
      </c>
      <c r="EO27" s="83" t="s">
        <v>150</v>
      </c>
      <c r="EP27" s="83" t="s">
        <v>153</v>
      </c>
      <c r="EQ27" s="98">
        <f t="shared" si="5"/>
        <v>4777</v>
      </c>
      <c r="ER27" s="98">
        <f t="shared" si="59"/>
        <v>0</v>
      </c>
      <c r="ES27" s="98">
        <f t="shared" si="59"/>
        <v>-1148</v>
      </c>
      <c r="ET27" s="98">
        <f t="shared" si="59"/>
        <v>3629</v>
      </c>
      <c r="EU27" s="98">
        <f t="shared" si="59"/>
        <v>3629</v>
      </c>
      <c r="EV27" s="133">
        <f t="shared" si="45"/>
        <v>100</v>
      </c>
      <c r="EW27" s="83" t="s">
        <v>150</v>
      </c>
      <c r="EX27" s="83" t="s">
        <v>153</v>
      </c>
      <c r="EY27" s="100">
        <f t="shared" si="7"/>
        <v>361595</v>
      </c>
      <c r="EZ27" s="100">
        <f t="shared" si="8"/>
        <v>13958</v>
      </c>
      <c r="FA27" s="100">
        <f t="shared" si="9"/>
        <v>19372</v>
      </c>
      <c r="FB27" s="100">
        <f t="shared" si="10"/>
        <v>394925</v>
      </c>
      <c r="FC27" s="100">
        <f t="shared" si="11"/>
        <v>321628</v>
      </c>
      <c r="FD27" s="133">
        <f t="shared" si="46"/>
        <v>81.44027346964614</v>
      </c>
      <c r="FE27" s="83" t="s">
        <v>150</v>
      </c>
      <c r="FF27" s="83" t="s">
        <v>153</v>
      </c>
      <c r="FG27" s="100">
        <f t="shared" si="12"/>
        <v>361595</v>
      </c>
      <c r="FH27" s="100">
        <f t="shared" si="60"/>
        <v>12860</v>
      </c>
      <c r="FI27" s="100">
        <f t="shared" si="60"/>
        <v>17882</v>
      </c>
      <c r="FJ27" s="100">
        <f t="shared" si="60"/>
        <v>392337</v>
      </c>
      <c r="FK27" s="100">
        <f t="shared" si="60"/>
        <v>319040</v>
      </c>
      <c r="FL27" s="133">
        <f t="shared" si="47"/>
        <v>81.31784664714263</v>
      </c>
      <c r="FM27" s="83" t="s">
        <v>150</v>
      </c>
      <c r="FN27" s="83" t="s">
        <v>153</v>
      </c>
      <c r="FO27" s="100">
        <f t="shared" si="14"/>
        <v>0</v>
      </c>
      <c r="FP27" s="100">
        <f t="shared" si="15"/>
        <v>1098</v>
      </c>
      <c r="FQ27" s="100">
        <f t="shared" si="16"/>
        <v>1490</v>
      </c>
      <c r="FR27" s="100">
        <f t="shared" si="17"/>
        <v>2588</v>
      </c>
      <c r="FS27" s="100">
        <f t="shared" si="18"/>
        <v>2588</v>
      </c>
      <c r="FT27" s="133">
        <f t="shared" si="48"/>
        <v>100</v>
      </c>
      <c r="FU27" s="33" t="s">
        <v>113</v>
      </c>
      <c r="FV27" s="26" t="s">
        <v>111</v>
      </c>
      <c r="FW27" s="27" t="s">
        <v>98</v>
      </c>
      <c r="FX27" s="63">
        <v>5075</v>
      </c>
      <c r="FY27" s="3">
        <f t="shared" si="66"/>
        <v>114</v>
      </c>
      <c r="FZ27" s="3">
        <f>'[1]rshbö'!F27</f>
        <v>1</v>
      </c>
      <c r="GA27" s="3">
        <f>'[1]int.bev.'!FC27</f>
        <v>5190</v>
      </c>
      <c r="GB27" s="63">
        <v>3588</v>
      </c>
      <c r="GC27" s="165">
        <f t="shared" si="67"/>
        <v>69.13294797687861</v>
      </c>
      <c r="GD27" s="33" t="s">
        <v>113</v>
      </c>
      <c r="GE27" s="26" t="s">
        <v>111</v>
      </c>
      <c r="GF27" s="27" t="s">
        <v>98</v>
      </c>
      <c r="GG27" s="63">
        <v>0</v>
      </c>
      <c r="GH27" s="3">
        <f t="shared" si="68"/>
        <v>0</v>
      </c>
      <c r="GI27" s="3">
        <f>'[1]rshbö'!I27</f>
        <v>0</v>
      </c>
      <c r="GJ27" s="3">
        <f>'[1]int.bev.'!FK27</f>
        <v>0</v>
      </c>
      <c r="GK27" s="63">
        <v>0</v>
      </c>
      <c r="GL27" s="227">
        <v>0</v>
      </c>
      <c r="GM27" s="33" t="s">
        <v>113</v>
      </c>
      <c r="GN27" s="26" t="s">
        <v>111</v>
      </c>
      <c r="GO27" s="27" t="s">
        <v>98</v>
      </c>
      <c r="GP27" s="63">
        <v>52878</v>
      </c>
      <c r="GQ27" s="3">
        <f t="shared" si="69"/>
        <v>3031</v>
      </c>
      <c r="GR27" s="368">
        <v>0</v>
      </c>
      <c r="GS27" s="3">
        <f>'[1]int.bev.'!FS27</f>
        <v>55909</v>
      </c>
      <c r="GT27" s="63">
        <v>34261</v>
      </c>
      <c r="GU27" s="165">
        <f t="shared" si="70"/>
        <v>61.279937040548035</v>
      </c>
      <c r="GV27" s="33" t="s">
        <v>113</v>
      </c>
      <c r="GW27" s="26" t="s">
        <v>111</v>
      </c>
      <c r="GX27" s="27" t="s">
        <v>98</v>
      </c>
      <c r="GY27" s="63">
        <v>0</v>
      </c>
      <c r="GZ27" s="3">
        <f t="shared" si="71"/>
        <v>0</v>
      </c>
      <c r="HA27" s="3">
        <f>'[1]rshbö'!L27</f>
        <v>213</v>
      </c>
      <c r="HB27" s="3">
        <f>'[1]int.bev.'!GA27</f>
        <v>213</v>
      </c>
      <c r="HC27" s="63">
        <v>1160</v>
      </c>
      <c r="HD27" s="165">
        <f t="shared" si="72"/>
        <v>544.6009389671362</v>
      </c>
      <c r="HE27" s="33" t="s">
        <v>113</v>
      </c>
      <c r="HF27" s="26" t="s">
        <v>111</v>
      </c>
      <c r="HG27" s="27" t="s">
        <v>98</v>
      </c>
      <c r="HH27" s="63">
        <v>0</v>
      </c>
      <c r="HI27" s="3">
        <f t="shared" si="73"/>
        <v>0</v>
      </c>
      <c r="HJ27" s="3">
        <f>'[1]rshbö'!O27</f>
        <v>50</v>
      </c>
      <c r="HK27" s="3">
        <f>'[1]int.bev.'!GI27</f>
        <v>50</v>
      </c>
      <c r="HL27" s="63">
        <v>50</v>
      </c>
      <c r="HM27" s="165">
        <f t="shared" si="74"/>
        <v>100</v>
      </c>
      <c r="HN27" s="33" t="s">
        <v>113</v>
      </c>
      <c r="HO27" s="26" t="s">
        <v>111</v>
      </c>
      <c r="HP27" s="27" t="s">
        <v>98</v>
      </c>
      <c r="HQ27" s="28">
        <f t="shared" si="61"/>
        <v>57953</v>
      </c>
      <c r="HR27" s="28">
        <f t="shared" si="62"/>
        <v>3145</v>
      </c>
      <c r="HS27" s="28">
        <f t="shared" si="63"/>
        <v>264</v>
      </c>
      <c r="HT27" s="28">
        <f t="shared" si="64"/>
        <v>61362</v>
      </c>
      <c r="HU27" s="28">
        <f t="shared" si="65"/>
        <v>39059</v>
      </c>
      <c r="HV27" s="165">
        <f t="shared" si="75"/>
        <v>63.65340112773378</v>
      </c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</row>
    <row r="28" spans="1:256" ht="12.75">
      <c r="A28" s="91" t="s">
        <v>152</v>
      </c>
      <c r="B28" s="84" t="s">
        <v>167</v>
      </c>
      <c r="C28" s="101">
        <v>22432</v>
      </c>
      <c r="D28" s="3">
        <f t="shared" si="20"/>
        <v>457</v>
      </c>
      <c r="E28" s="3">
        <f>'[1]shbö'!E28</f>
        <v>604</v>
      </c>
      <c r="F28" s="3">
        <f>'[1]int.bev.'!D28</f>
        <v>23493</v>
      </c>
      <c r="G28" s="85">
        <v>18012</v>
      </c>
      <c r="H28" s="135">
        <f t="shared" si="21"/>
        <v>76.66964627761462</v>
      </c>
      <c r="I28" s="84" t="s">
        <v>152</v>
      </c>
      <c r="J28" s="84" t="s">
        <v>167</v>
      </c>
      <c r="K28" s="101">
        <v>0</v>
      </c>
      <c r="L28" s="3">
        <f t="shared" si="22"/>
        <v>0</v>
      </c>
      <c r="M28" s="3">
        <f>'[1]shbö'!H28</f>
        <v>0</v>
      </c>
      <c r="N28" s="3">
        <f>'[1]int.bev.'!K28</f>
        <v>0</v>
      </c>
      <c r="O28" s="85">
        <v>0</v>
      </c>
      <c r="P28" s="136">
        <v>0</v>
      </c>
      <c r="Q28" s="84" t="s">
        <v>152</v>
      </c>
      <c r="R28" s="84" t="s">
        <v>167</v>
      </c>
      <c r="S28" s="101">
        <v>0</v>
      </c>
      <c r="T28" s="3">
        <f t="shared" si="23"/>
        <v>0</v>
      </c>
      <c r="U28" s="3">
        <f>'[1]shbö'!K28</f>
        <v>0</v>
      </c>
      <c r="V28" s="3">
        <f>'[1]int.bev.'!R28</f>
        <v>0</v>
      </c>
      <c r="W28" s="85">
        <v>0</v>
      </c>
      <c r="X28" s="136">
        <v>0</v>
      </c>
      <c r="Y28" s="84" t="s">
        <v>152</v>
      </c>
      <c r="Z28" s="84" t="s">
        <v>167</v>
      </c>
      <c r="AA28" s="101">
        <v>0</v>
      </c>
      <c r="AB28" s="3">
        <f t="shared" si="24"/>
        <v>0</v>
      </c>
      <c r="AC28" s="3">
        <f>'[1]shbö'!N28</f>
        <v>0</v>
      </c>
      <c r="AD28" s="3">
        <f>'[1]int.bev.'!Y28</f>
        <v>0</v>
      </c>
      <c r="AE28" s="85">
        <v>0</v>
      </c>
      <c r="AF28" s="136">
        <v>0</v>
      </c>
      <c r="AG28" s="84" t="s">
        <v>152</v>
      </c>
      <c r="AH28" s="84" t="s">
        <v>167</v>
      </c>
      <c r="AI28" s="101">
        <v>342593</v>
      </c>
      <c r="AJ28" s="3">
        <f t="shared" si="25"/>
        <v>17555</v>
      </c>
      <c r="AK28" s="85">
        <v>0</v>
      </c>
      <c r="AL28" s="3">
        <f>'[1]int.bev.'!AF28</f>
        <v>360148</v>
      </c>
      <c r="AM28" s="85">
        <v>255424</v>
      </c>
      <c r="AN28" s="135">
        <f t="shared" si="26"/>
        <v>70.9219543076735</v>
      </c>
      <c r="AO28" s="84" t="s">
        <v>152</v>
      </c>
      <c r="AP28" s="84" t="s">
        <v>167</v>
      </c>
      <c r="AQ28" s="101">
        <v>0</v>
      </c>
      <c r="AR28" s="3">
        <f t="shared" si="27"/>
        <v>2589</v>
      </c>
      <c r="AS28" s="85">
        <v>0</v>
      </c>
      <c r="AT28" s="3">
        <f>'[1]int.bev.'!AM28</f>
        <v>2589</v>
      </c>
      <c r="AU28" s="85">
        <v>2589</v>
      </c>
      <c r="AV28" s="135">
        <f t="shared" si="28"/>
        <v>100</v>
      </c>
      <c r="AW28" s="84" t="s">
        <v>152</v>
      </c>
      <c r="AX28" s="84" t="s">
        <v>167</v>
      </c>
      <c r="AY28" s="102">
        <f t="shared" si="29"/>
        <v>342593</v>
      </c>
      <c r="AZ28" s="102">
        <f t="shared" si="54"/>
        <v>14966</v>
      </c>
      <c r="BA28" s="102">
        <f t="shared" si="55"/>
        <v>0</v>
      </c>
      <c r="BB28" s="102">
        <f t="shared" si="56"/>
        <v>357559</v>
      </c>
      <c r="BC28" s="102">
        <f t="shared" si="57"/>
        <v>252835</v>
      </c>
      <c r="BD28" s="135">
        <f t="shared" si="30"/>
        <v>70.7114070684838</v>
      </c>
      <c r="BE28" s="84" t="s">
        <v>152</v>
      </c>
      <c r="BF28" s="84" t="s">
        <v>167</v>
      </c>
      <c r="BG28" s="90">
        <v>5000</v>
      </c>
      <c r="BH28" s="3">
        <f t="shared" si="31"/>
        <v>0</v>
      </c>
      <c r="BI28" s="3">
        <f>'[1]shbö'!Q28</f>
        <v>0</v>
      </c>
      <c r="BJ28" s="3">
        <f>'[1]int.bev.'!BA28</f>
        <v>5000</v>
      </c>
      <c r="BK28" s="85">
        <v>16417</v>
      </c>
      <c r="BL28" s="135">
        <f t="shared" si="51"/>
        <v>328.34</v>
      </c>
      <c r="BM28" s="84" t="s">
        <v>152</v>
      </c>
      <c r="BN28" s="84" t="s">
        <v>167</v>
      </c>
      <c r="BO28" s="90">
        <v>5000</v>
      </c>
      <c r="BP28" s="3">
        <f t="shared" si="32"/>
        <v>0</v>
      </c>
      <c r="BQ28" s="3">
        <f>'[1]shbö'!V28</f>
        <v>0</v>
      </c>
      <c r="BR28" s="3">
        <f>'[1]int.bev.'!BH28</f>
        <v>5000</v>
      </c>
      <c r="BS28" s="85">
        <v>1150</v>
      </c>
      <c r="BT28" s="135">
        <f aca="true" t="shared" si="77" ref="BT28:BT34">BS28/BR28*100</f>
        <v>23</v>
      </c>
      <c r="BU28" s="84" t="s">
        <v>152</v>
      </c>
      <c r="BV28" s="84" t="s">
        <v>167</v>
      </c>
      <c r="BW28" s="90">
        <v>0</v>
      </c>
      <c r="BX28" s="3">
        <f t="shared" si="33"/>
        <v>0</v>
      </c>
      <c r="BY28" s="3">
        <f>'[1]shbö'!Y28</f>
        <v>0</v>
      </c>
      <c r="BZ28" s="3">
        <f>'[1]int.bev.'!BO28</f>
        <v>0</v>
      </c>
      <c r="CA28" s="85">
        <v>0</v>
      </c>
      <c r="CB28" s="136">
        <v>0</v>
      </c>
      <c r="CC28" s="84" t="s">
        <v>152</v>
      </c>
      <c r="CD28" s="84" t="s">
        <v>167</v>
      </c>
      <c r="CE28" s="91">
        <f t="shared" si="1"/>
        <v>5000</v>
      </c>
      <c r="CF28" s="3">
        <f t="shared" si="34"/>
        <v>0</v>
      </c>
      <c r="CG28" s="3">
        <f t="shared" si="35"/>
        <v>0</v>
      </c>
      <c r="CH28" s="3">
        <f t="shared" si="36"/>
        <v>5000</v>
      </c>
      <c r="CI28" s="91">
        <f t="shared" si="37"/>
        <v>1150</v>
      </c>
      <c r="CJ28" s="135">
        <f t="shared" si="76"/>
        <v>23</v>
      </c>
      <c r="CK28" s="84" t="s">
        <v>152</v>
      </c>
      <c r="CL28" s="84" t="s">
        <v>167</v>
      </c>
      <c r="CM28" s="90">
        <v>0</v>
      </c>
      <c r="CN28" s="3">
        <f t="shared" si="38"/>
        <v>0</v>
      </c>
      <c r="CO28" s="3">
        <f>'[1]shbö'!AE28</f>
        <v>0</v>
      </c>
      <c r="CP28" s="3">
        <f>'[1]int.bev.'!CC28</f>
        <v>0</v>
      </c>
      <c r="CQ28" s="85">
        <v>0</v>
      </c>
      <c r="CR28" s="136">
        <v>0</v>
      </c>
      <c r="CS28" s="84" t="s">
        <v>152</v>
      </c>
      <c r="CT28" s="84" t="s">
        <v>167</v>
      </c>
      <c r="CU28" s="103">
        <f t="shared" si="2"/>
        <v>0</v>
      </c>
      <c r="CV28" s="103">
        <f t="shared" si="58"/>
        <v>0</v>
      </c>
      <c r="CW28" s="103">
        <f t="shared" si="58"/>
        <v>0</v>
      </c>
      <c r="CX28" s="103">
        <f t="shared" si="58"/>
        <v>0</v>
      </c>
      <c r="CY28" s="103">
        <f t="shared" si="58"/>
        <v>15267</v>
      </c>
      <c r="CZ28" s="390">
        <v>0</v>
      </c>
      <c r="DA28" s="84" t="s">
        <v>152</v>
      </c>
      <c r="DB28" s="84" t="s">
        <v>167</v>
      </c>
      <c r="DC28" s="90">
        <v>0</v>
      </c>
      <c r="DD28" s="3">
        <f t="shared" si="39"/>
        <v>0</v>
      </c>
      <c r="DE28" s="3">
        <f>'[1]shbö'!AM28</f>
        <v>0</v>
      </c>
      <c r="DF28" s="3">
        <f>'[1]int.bev.'!CQ28</f>
        <v>0</v>
      </c>
      <c r="DG28" s="85">
        <v>0</v>
      </c>
      <c r="DH28" s="136">
        <v>0</v>
      </c>
      <c r="DI28" s="84" t="s">
        <v>152</v>
      </c>
      <c r="DJ28" s="84" t="s">
        <v>167</v>
      </c>
      <c r="DK28" s="91">
        <f t="shared" si="4"/>
        <v>0</v>
      </c>
      <c r="DL28" s="3">
        <f t="shared" si="40"/>
        <v>0</v>
      </c>
      <c r="DM28" s="3">
        <f>'[1]shbö'!AP28</f>
        <v>0</v>
      </c>
      <c r="DN28" s="3">
        <f>'[1]int.bev.'!CX28</f>
        <v>0</v>
      </c>
      <c r="DO28" s="87">
        <f t="shared" si="49"/>
        <v>0</v>
      </c>
      <c r="DP28" s="390">
        <v>0</v>
      </c>
      <c r="DQ28" s="84" t="s">
        <v>152</v>
      </c>
      <c r="DR28" s="84" t="s">
        <v>167</v>
      </c>
      <c r="DS28" s="90">
        <v>0</v>
      </c>
      <c r="DT28" s="3">
        <f t="shared" si="41"/>
        <v>0</v>
      </c>
      <c r="DU28" s="3">
        <f>'[1]shbö'!AS28</f>
        <v>0</v>
      </c>
      <c r="DV28" s="3">
        <f>'[1]int.bev.'!DE28</f>
        <v>0</v>
      </c>
      <c r="DW28" s="85">
        <v>0</v>
      </c>
      <c r="DX28" s="136">
        <v>0</v>
      </c>
      <c r="DY28" s="84" t="s">
        <v>249</v>
      </c>
      <c r="DZ28" s="81">
        <v>15267</v>
      </c>
      <c r="EA28" s="90">
        <v>26094</v>
      </c>
      <c r="EB28" s="3">
        <f t="shared" si="42"/>
        <v>0</v>
      </c>
      <c r="EC28" s="3">
        <f>'[1]shbö'!AV28</f>
        <v>-1157</v>
      </c>
      <c r="ED28" s="3">
        <f>'[1]int.bev.'!DL28</f>
        <v>24937</v>
      </c>
      <c r="EE28" s="85">
        <v>24937</v>
      </c>
      <c r="EF28" s="135">
        <f t="shared" si="43"/>
        <v>100</v>
      </c>
      <c r="EG28" s="84" t="s">
        <v>152</v>
      </c>
      <c r="EH28" s="84" t="s">
        <v>167</v>
      </c>
      <c r="EI28" s="90">
        <v>16299</v>
      </c>
      <c r="EJ28" s="3">
        <f t="shared" si="44"/>
        <v>0</v>
      </c>
      <c r="EK28" s="3">
        <f>'[1]shbö'!AY28</f>
        <v>0</v>
      </c>
      <c r="EL28" s="3">
        <f>'[1]int.bev.'!DS28</f>
        <v>16299</v>
      </c>
      <c r="EM28" s="85">
        <v>16299</v>
      </c>
      <c r="EN28" s="135">
        <f t="shared" si="50"/>
        <v>100</v>
      </c>
      <c r="EO28" s="84" t="s">
        <v>152</v>
      </c>
      <c r="EP28" s="84" t="s">
        <v>167</v>
      </c>
      <c r="EQ28" s="102">
        <f t="shared" si="5"/>
        <v>9795</v>
      </c>
      <c r="ER28" s="102">
        <f t="shared" si="59"/>
        <v>0</v>
      </c>
      <c r="ES28" s="102">
        <f t="shared" si="59"/>
        <v>-1157</v>
      </c>
      <c r="ET28" s="102">
        <f t="shared" si="59"/>
        <v>8638</v>
      </c>
      <c r="EU28" s="102">
        <f t="shared" si="59"/>
        <v>8638</v>
      </c>
      <c r="EV28" s="135">
        <f t="shared" si="45"/>
        <v>100</v>
      </c>
      <c r="EW28" s="84" t="s">
        <v>152</v>
      </c>
      <c r="EX28" s="84" t="s">
        <v>167</v>
      </c>
      <c r="EY28" s="103">
        <f t="shared" si="7"/>
        <v>396119</v>
      </c>
      <c r="EZ28" s="103">
        <f t="shared" si="8"/>
        <v>18012</v>
      </c>
      <c r="FA28" s="103">
        <f t="shared" si="9"/>
        <v>-553</v>
      </c>
      <c r="FB28" s="103">
        <f t="shared" si="10"/>
        <v>413578</v>
      </c>
      <c r="FC28" s="103">
        <f t="shared" si="11"/>
        <v>314790</v>
      </c>
      <c r="FD28" s="135">
        <f t="shared" si="46"/>
        <v>76.11381649894336</v>
      </c>
      <c r="FE28" s="84" t="s">
        <v>152</v>
      </c>
      <c r="FF28" s="84" t="s">
        <v>167</v>
      </c>
      <c r="FG28" s="103">
        <f t="shared" si="12"/>
        <v>374820</v>
      </c>
      <c r="FH28" s="103">
        <f t="shared" si="60"/>
        <v>15423</v>
      </c>
      <c r="FI28" s="103">
        <f t="shared" si="60"/>
        <v>-553</v>
      </c>
      <c r="FJ28" s="103">
        <f t="shared" si="60"/>
        <v>389690</v>
      </c>
      <c r="FK28" s="103">
        <f t="shared" si="60"/>
        <v>294752</v>
      </c>
      <c r="FL28" s="135">
        <f t="shared" si="47"/>
        <v>75.63755805896996</v>
      </c>
      <c r="FM28" s="84" t="s">
        <v>152</v>
      </c>
      <c r="FN28" s="84" t="s">
        <v>167</v>
      </c>
      <c r="FO28" s="103">
        <f t="shared" si="14"/>
        <v>21299</v>
      </c>
      <c r="FP28" s="103">
        <f t="shared" si="15"/>
        <v>2589</v>
      </c>
      <c r="FQ28" s="103">
        <f t="shared" si="16"/>
        <v>0</v>
      </c>
      <c r="FR28" s="103">
        <f t="shared" si="17"/>
        <v>23888</v>
      </c>
      <c r="FS28" s="103">
        <f t="shared" si="18"/>
        <v>20038</v>
      </c>
      <c r="FT28" s="135">
        <f t="shared" si="48"/>
        <v>83.88312123241795</v>
      </c>
      <c r="FU28" s="33" t="s">
        <v>113</v>
      </c>
      <c r="FV28" s="26" t="s">
        <v>113</v>
      </c>
      <c r="FW28" s="27" t="s">
        <v>160</v>
      </c>
      <c r="FX28" s="63">
        <v>6603</v>
      </c>
      <c r="FY28" s="3">
        <f t="shared" si="66"/>
        <v>146</v>
      </c>
      <c r="FZ28" s="3">
        <f>'[1]rshbö'!F28</f>
        <v>0</v>
      </c>
      <c r="GA28" s="3">
        <f>'[1]int.bev.'!FC28</f>
        <v>6749</v>
      </c>
      <c r="GB28" s="63">
        <v>3998</v>
      </c>
      <c r="GC28" s="165">
        <f t="shared" si="67"/>
        <v>59.23840568973181</v>
      </c>
      <c r="GD28" s="33" t="s">
        <v>113</v>
      </c>
      <c r="GE28" s="26" t="s">
        <v>113</v>
      </c>
      <c r="GF28" s="27" t="s">
        <v>160</v>
      </c>
      <c r="GG28" s="63">
        <v>0</v>
      </c>
      <c r="GH28" s="3">
        <f t="shared" si="68"/>
        <v>0</v>
      </c>
      <c r="GI28" s="3">
        <f>'[1]rshbö'!I28</f>
        <v>0</v>
      </c>
      <c r="GJ28" s="3">
        <f>'[1]int.bev.'!FK28</f>
        <v>0</v>
      </c>
      <c r="GK28" s="63">
        <v>0</v>
      </c>
      <c r="GL28" s="227">
        <v>0</v>
      </c>
      <c r="GM28" s="33" t="s">
        <v>113</v>
      </c>
      <c r="GN28" s="26" t="s">
        <v>113</v>
      </c>
      <c r="GO28" s="27" t="s">
        <v>160</v>
      </c>
      <c r="GP28" s="63">
        <v>66165</v>
      </c>
      <c r="GQ28" s="3">
        <f t="shared" si="69"/>
        <v>1831</v>
      </c>
      <c r="GR28" s="368">
        <v>0</v>
      </c>
      <c r="GS28" s="3">
        <f>'[1]int.bev.'!FS28</f>
        <v>67996</v>
      </c>
      <c r="GT28" s="63">
        <v>41884</v>
      </c>
      <c r="GU28" s="165">
        <f t="shared" si="70"/>
        <v>61.5977410435908</v>
      </c>
      <c r="GV28" s="33" t="s">
        <v>113</v>
      </c>
      <c r="GW28" s="26" t="s">
        <v>113</v>
      </c>
      <c r="GX28" s="27" t="s">
        <v>160</v>
      </c>
      <c r="GY28" s="63">
        <v>0</v>
      </c>
      <c r="GZ28" s="3">
        <f t="shared" si="71"/>
        <v>0</v>
      </c>
      <c r="HA28" s="3">
        <f>'[1]rshbö'!L28</f>
        <v>339</v>
      </c>
      <c r="HB28" s="3">
        <f>'[1]int.bev.'!GA28</f>
        <v>339</v>
      </c>
      <c r="HC28" s="63">
        <v>2094</v>
      </c>
      <c r="HD28" s="165">
        <f t="shared" si="72"/>
        <v>617.6991150442478</v>
      </c>
      <c r="HE28" s="33" t="s">
        <v>113</v>
      </c>
      <c r="HF28" s="26" t="s">
        <v>113</v>
      </c>
      <c r="HG28" s="27" t="s">
        <v>160</v>
      </c>
      <c r="HH28" s="63">
        <v>0</v>
      </c>
      <c r="HI28" s="3">
        <f t="shared" si="73"/>
        <v>0</v>
      </c>
      <c r="HJ28" s="3">
        <f>'[1]rshbö'!O28</f>
        <v>2037</v>
      </c>
      <c r="HK28" s="3">
        <f>'[1]int.bev.'!GI28</f>
        <v>2037</v>
      </c>
      <c r="HL28" s="63">
        <v>2037</v>
      </c>
      <c r="HM28" s="165">
        <f t="shared" si="74"/>
        <v>100</v>
      </c>
      <c r="HN28" s="33" t="s">
        <v>113</v>
      </c>
      <c r="HO28" s="26" t="s">
        <v>113</v>
      </c>
      <c r="HP28" s="27" t="s">
        <v>160</v>
      </c>
      <c r="HQ28" s="28">
        <f t="shared" si="61"/>
        <v>72768</v>
      </c>
      <c r="HR28" s="28">
        <f t="shared" si="62"/>
        <v>1977</v>
      </c>
      <c r="HS28" s="28">
        <f t="shared" si="63"/>
        <v>2376</v>
      </c>
      <c r="HT28" s="28">
        <f t="shared" si="64"/>
        <v>77121</v>
      </c>
      <c r="HU28" s="28">
        <f t="shared" si="65"/>
        <v>50013</v>
      </c>
      <c r="HV28" s="165">
        <f t="shared" si="75"/>
        <v>64.85004084490605</v>
      </c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</row>
    <row r="29" spans="1:256" ht="12.75">
      <c r="A29" s="91" t="s">
        <v>166</v>
      </c>
      <c r="B29" s="84" t="s">
        <v>169</v>
      </c>
      <c r="C29" s="101">
        <v>17974</v>
      </c>
      <c r="D29" s="3">
        <f t="shared" si="20"/>
        <v>484</v>
      </c>
      <c r="E29" s="3">
        <f>'[1]shbö'!E29</f>
        <v>0</v>
      </c>
      <c r="F29" s="3">
        <f>'[1]int.bev.'!D29</f>
        <v>18458</v>
      </c>
      <c r="G29" s="85">
        <v>16028</v>
      </c>
      <c r="H29" s="135">
        <f t="shared" si="21"/>
        <v>86.83497670386824</v>
      </c>
      <c r="I29" s="84" t="s">
        <v>166</v>
      </c>
      <c r="J29" s="84" t="s">
        <v>169</v>
      </c>
      <c r="K29" s="101">
        <v>0</v>
      </c>
      <c r="L29" s="3">
        <f t="shared" si="22"/>
        <v>0</v>
      </c>
      <c r="M29" s="3">
        <f>'[1]shbö'!H29</f>
        <v>0</v>
      </c>
      <c r="N29" s="3">
        <f>'[1]int.bev.'!K29</f>
        <v>0</v>
      </c>
      <c r="O29" s="85">
        <v>0</v>
      </c>
      <c r="P29" s="136">
        <v>0</v>
      </c>
      <c r="Q29" s="84" t="s">
        <v>166</v>
      </c>
      <c r="R29" s="84" t="s">
        <v>169</v>
      </c>
      <c r="S29" s="101">
        <v>0</v>
      </c>
      <c r="T29" s="3">
        <f t="shared" si="23"/>
        <v>0</v>
      </c>
      <c r="U29" s="3">
        <f>'[1]shbö'!K29</f>
        <v>0</v>
      </c>
      <c r="V29" s="3">
        <f>'[1]int.bev.'!R29</f>
        <v>0</v>
      </c>
      <c r="W29" s="85">
        <v>0</v>
      </c>
      <c r="X29" s="136">
        <v>0</v>
      </c>
      <c r="Y29" s="84" t="s">
        <v>166</v>
      </c>
      <c r="Z29" s="84" t="s">
        <v>169</v>
      </c>
      <c r="AA29" s="101">
        <v>0</v>
      </c>
      <c r="AB29" s="3">
        <f t="shared" si="24"/>
        <v>0</v>
      </c>
      <c r="AC29" s="3">
        <f>'[1]shbö'!N29</f>
        <v>0</v>
      </c>
      <c r="AD29" s="3">
        <f>'[1]int.bev.'!Y29</f>
        <v>0</v>
      </c>
      <c r="AE29" s="85">
        <v>0</v>
      </c>
      <c r="AF29" s="136">
        <v>0</v>
      </c>
      <c r="AG29" s="84" t="s">
        <v>166</v>
      </c>
      <c r="AH29" s="84" t="s">
        <v>169</v>
      </c>
      <c r="AI29" s="101">
        <v>276554</v>
      </c>
      <c r="AJ29" s="3">
        <f t="shared" si="25"/>
        <v>10278</v>
      </c>
      <c r="AK29" s="85">
        <v>0</v>
      </c>
      <c r="AL29" s="3">
        <f>'[1]int.bev.'!AF29</f>
        <v>286832</v>
      </c>
      <c r="AM29" s="85">
        <v>214411</v>
      </c>
      <c r="AN29" s="135">
        <f t="shared" si="26"/>
        <v>74.75142243543259</v>
      </c>
      <c r="AO29" s="84" t="s">
        <v>166</v>
      </c>
      <c r="AP29" s="84" t="s">
        <v>169</v>
      </c>
      <c r="AQ29" s="101">
        <v>0</v>
      </c>
      <c r="AR29" s="3">
        <f t="shared" si="27"/>
        <v>3167</v>
      </c>
      <c r="AS29" s="85">
        <v>0</v>
      </c>
      <c r="AT29" s="3">
        <f>'[1]int.bev.'!AM29</f>
        <v>3167</v>
      </c>
      <c r="AU29" s="85">
        <v>3167</v>
      </c>
      <c r="AV29" s="135">
        <f t="shared" si="28"/>
        <v>100</v>
      </c>
      <c r="AW29" s="84" t="s">
        <v>166</v>
      </c>
      <c r="AX29" s="84" t="s">
        <v>169</v>
      </c>
      <c r="AY29" s="102">
        <f t="shared" si="29"/>
        <v>276554</v>
      </c>
      <c r="AZ29" s="102">
        <f t="shared" si="54"/>
        <v>7111</v>
      </c>
      <c r="BA29" s="102">
        <f t="shared" si="55"/>
        <v>0</v>
      </c>
      <c r="BB29" s="102">
        <f t="shared" si="56"/>
        <v>283665</v>
      </c>
      <c r="BC29" s="102">
        <f t="shared" si="57"/>
        <v>211244</v>
      </c>
      <c r="BD29" s="135">
        <f t="shared" si="30"/>
        <v>74.46953272345901</v>
      </c>
      <c r="BE29" s="84" t="s">
        <v>166</v>
      </c>
      <c r="BF29" s="84" t="s">
        <v>169</v>
      </c>
      <c r="BG29" s="90">
        <v>0</v>
      </c>
      <c r="BH29" s="3">
        <f t="shared" si="31"/>
        <v>0</v>
      </c>
      <c r="BI29" s="3">
        <f>'[1]shbö'!Q29</f>
        <v>754</v>
      </c>
      <c r="BJ29" s="3">
        <f>'[1]int.bev.'!BA29</f>
        <v>754</v>
      </c>
      <c r="BK29" s="85">
        <v>6946</v>
      </c>
      <c r="BL29" s="135">
        <f t="shared" si="51"/>
        <v>921.2201591511937</v>
      </c>
      <c r="BM29" s="84" t="s">
        <v>166</v>
      </c>
      <c r="BN29" s="84" t="s">
        <v>169</v>
      </c>
      <c r="BO29" s="90">
        <v>0</v>
      </c>
      <c r="BP29" s="3">
        <f t="shared" si="32"/>
        <v>0</v>
      </c>
      <c r="BQ29" s="3">
        <f>'[1]shbö'!V29</f>
        <v>179</v>
      </c>
      <c r="BR29" s="3">
        <f>'[1]int.bev.'!BH29</f>
        <v>179</v>
      </c>
      <c r="BS29" s="85">
        <v>179</v>
      </c>
      <c r="BT29" s="135">
        <f t="shared" si="77"/>
        <v>100</v>
      </c>
      <c r="BU29" s="84" t="s">
        <v>166</v>
      </c>
      <c r="BV29" s="84" t="s">
        <v>169</v>
      </c>
      <c r="BW29" s="90">
        <v>0</v>
      </c>
      <c r="BX29" s="3">
        <f t="shared" si="33"/>
        <v>0</v>
      </c>
      <c r="BY29" s="3">
        <f>'[1]shbö'!Y29</f>
        <v>0</v>
      </c>
      <c r="BZ29" s="3">
        <f>'[1]int.bev.'!BO29</f>
        <v>0</v>
      </c>
      <c r="CA29" s="85">
        <v>0</v>
      </c>
      <c r="CB29" s="136">
        <v>0</v>
      </c>
      <c r="CC29" s="84" t="s">
        <v>166</v>
      </c>
      <c r="CD29" s="84" t="s">
        <v>169</v>
      </c>
      <c r="CE29" s="91">
        <f t="shared" si="1"/>
        <v>0</v>
      </c>
      <c r="CF29" s="3">
        <f t="shared" si="34"/>
        <v>0</v>
      </c>
      <c r="CG29" s="3">
        <f t="shared" si="35"/>
        <v>179</v>
      </c>
      <c r="CH29" s="3">
        <f t="shared" si="36"/>
        <v>179</v>
      </c>
      <c r="CI29" s="91">
        <f t="shared" si="37"/>
        <v>179</v>
      </c>
      <c r="CJ29" s="135">
        <f t="shared" si="76"/>
        <v>100</v>
      </c>
      <c r="CK29" s="84" t="s">
        <v>166</v>
      </c>
      <c r="CL29" s="84" t="s">
        <v>169</v>
      </c>
      <c r="CM29" s="90">
        <v>0</v>
      </c>
      <c r="CN29" s="3">
        <f t="shared" si="38"/>
        <v>0</v>
      </c>
      <c r="CO29" s="3">
        <f>'[1]shbö'!AE29</f>
        <v>0</v>
      </c>
      <c r="CP29" s="3">
        <f>'[1]int.bev.'!CC29</f>
        <v>0</v>
      </c>
      <c r="CQ29" s="85">
        <v>0</v>
      </c>
      <c r="CR29" s="136">
        <v>0</v>
      </c>
      <c r="CS29" s="84" t="s">
        <v>166</v>
      </c>
      <c r="CT29" s="84" t="s">
        <v>169</v>
      </c>
      <c r="CU29" s="103">
        <f t="shared" si="2"/>
        <v>0</v>
      </c>
      <c r="CV29" s="103">
        <f t="shared" si="58"/>
        <v>0</v>
      </c>
      <c r="CW29" s="103">
        <f t="shared" si="58"/>
        <v>575</v>
      </c>
      <c r="CX29" s="103">
        <f t="shared" si="58"/>
        <v>575</v>
      </c>
      <c r="CY29" s="103">
        <f t="shared" si="58"/>
        <v>6767</v>
      </c>
      <c r="CZ29" s="135">
        <f t="shared" si="52"/>
        <v>1176.8695652173913</v>
      </c>
      <c r="DA29" s="84" t="s">
        <v>166</v>
      </c>
      <c r="DB29" s="84" t="s">
        <v>169</v>
      </c>
      <c r="DC29" s="90">
        <v>0</v>
      </c>
      <c r="DD29" s="3">
        <f t="shared" si="39"/>
        <v>0</v>
      </c>
      <c r="DE29" s="3">
        <f>'[1]shbö'!AM29</f>
        <v>0</v>
      </c>
      <c r="DF29" s="3">
        <f>'[1]int.bev.'!CQ29</f>
        <v>0</v>
      </c>
      <c r="DG29" s="85">
        <v>0</v>
      </c>
      <c r="DH29" s="136">
        <v>0</v>
      </c>
      <c r="DI29" s="84" t="s">
        <v>166</v>
      </c>
      <c r="DJ29" s="84" t="s">
        <v>169</v>
      </c>
      <c r="DK29" s="91">
        <f t="shared" si="4"/>
        <v>0</v>
      </c>
      <c r="DL29" s="3">
        <f t="shared" si="40"/>
        <v>0</v>
      </c>
      <c r="DM29" s="3">
        <f>'[1]shbö'!AP29</f>
        <v>575</v>
      </c>
      <c r="DN29" s="3">
        <f>'[1]int.bev.'!CX29</f>
        <v>575</v>
      </c>
      <c r="DO29" s="87">
        <f t="shared" si="49"/>
        <v>2416</v>
      </c>
      <c r="DP29" s="135">
        <f t="shared" si="53"/>
        <v>420.1739130434783</v>
      </c>
      <c r="DQ29" s="84" t="s">
        <v>166</v>
      </c>
      <c r="DR29" s="84" t="s">
        <v>169</v>
      </c>
      <c r="DS29" s="90">
        <v>0</v>
      </c>
      <c r="DT29" s="3">
        <f t="shared" si="41"/>
        <v>0</v>
      </c>
      <c r="DU29" s="3">
        <f>'[1]shbö'!AS29</f>
        <v>0</v>
      </c>
      <c r="DV29" s="3">
        <f>'[1]int.bev.'!DE29</f>
        <v>0</v>
      </c>
      <c r="DW29" s="85">
        <v>0</v>
      </c>
      <c r="DX29" s="136">
        <v>0</v>
      </c>
      <c r="DY29" s="84" t="s">
        <v>250</v>
      </c>
      <c r="DZ29" s="81">
        <v>4351</v>
      </c>
      <c r="EA29" s="90">
        <v>11263</v>
      </c>
      <c r="EB29" s="3">
        <f t="shared" si="42"/>
        <v>0</v>
      </c>
      <c r="EC29" s="3">
        <f>'[1]shbö'!AV29</f>
        <v>-5413</v>
      </c>
      <c r="ED29" s="3">
        <f>'[1]int.bev.'!DL29</f>
        <v>5850</v>
      </c>
      <c r="EE29" s="85">
        <v>5850</v>
      </c>
      <c r="EF29" s="135">
        <f t="shared" si="43"/>
        <v>100</v>
      </c>
      <c r="EG29" s="84" t="s">
        <v>166</v>
      </c>
      <c r="EH29" s="84" t="s">
        <v>169</v>
      </c>
      <c r="EI29" s="90">
        <v>599</v>
      </c>
      <c r="EJ29" s="3">
        <f t="shared" si="44"/>
        <v>0</v>
      </c>
      <c r="EK29" s="3">
        <f>'[1]shbö'!AY29</f>
        <v>-1</v>
      </c>
      <c r="EL29" s="3">
        <f>'[1]int.bev.'!DS29</f>
        <v>598</v>
      </c>
      <c r="EM29" s="85">
        <v>598</v>
      </c>
      <c r="EN29" s="135">
        <f t="shared" si="50"/>
        <v>100</v>
      </c>
      <c r="EO29" s="84" t="s">
        <v>166</v>
      </c>
      <c r="EP29" s="84" t="s">
        <v>169</v>
      </c>
      <c r="EQ29" s="102">
        <f t="shared" si="5"/>
        <v>10664</v>
      </c>
      <c r="ER29" s="102">
        <f t="shared" si="59"/>
        <v>0</v>
      </c>
      <c r="ES29" s="102">
        <f t="shared" si="59"/>
        <v>-5412</v>
      </c>
      <c r="ET29" s="102">
        <f t="shared" si="59"/>
        <v>5252</v>
      </c>
      <c r="EU29" s="102">
        <f t="shared" si="59"/>
        <v>5252</v>
      </c>
      <c r="EV29" s="135">
        <f t="shared" si="45"/>
        <v>100</v>
      </c>
      <c r="EW29" s="84" t="s">
        <v>166</v>
      </c>
      <c r="EX29" s="84" t="s">
        <v>169</v>
      </c>
      <c r="EY29" s="103">
        <f t="shared" si="7"/>
        <v>305791</v>
      </c>
      <c r="EZ29" s="103">
        <f t="shared" si="8"/>
        <v>10762</v>
      </c>
      <c r="FA29" s="103">
        <f t="shared" si="9"/>
        <v>-4659</v>
      </c>
      <c r="FB29" s="103">
        <f t="shared" si="10"/>
        <v>311894</v>
      </c>
      <c r="FC29" s="103">
        <f t="shared" si="11"/>
        <v>243235</v>
      </c>
      <c r="FD29" s="135">
        <f t="shared" si="46"/>
        <v>77.98643128755283</v>
      </c>
      <c r="FE29" s="84" t="s">
        <v>166</v>
      </c>
      <c r="FF29" s="84" t="s">
        <v>169</v>
      </c>
      <c r="FG29" s="103">
        <f t="shared" si="12"/>
        <v>305192</v>
      </c>
      <c r="FH29" s="103">
        <f t="shared" si="60"/>
        <v>7595</v>
      </c>
      <c r="FI29" s="103">
        <f t="shared" si="60"/>
        <v>-4837</v>
      </c>
      <c r="FJ29" s="103">
        <f t="shared" si="60"/>
        <v>307950</v>
      </c>
      <c r="FK29" s="103">
        <f t="shared" si="60"/>
        <v>239291</v>
      </c>
      <c r="FL29" s="135">
        <f t="shared" si="47"/>
        <v>77.7044974833577</v>
      </c>
      <c r="FM29" s="84" t="s">
        <v>166</v>
      </c>
      <c r="FN29" s="84" t="s">
        <v>169</v>
      </c>
      <c r="FO29" s="103">
        <f t="shared" si="14"/>
        <v>599</v>
      </c>
      <c r="FP29" s="103">
        <f t="shared" si="15"/>
        <v>3167</v>
      </c>
      <c r="FQ29" s="103">
        <f t="shared" si="16"/>
        <v>178</v>
      </c>
      <c r="FR29" s="103">
        <f t="shared" si="17"/>
        <v>3944</v>
      </c>
      <c r="FS29" s="103">
        <f t="shared" si="18"/>
        <v>3944</v>
      </c>
      <c r="FT29" s="135">
        <f t="shared" si="48"/>
        <v>100</v>
      </c>
      <c r="FU29" s="33" t="s">
        <v>113</v>
      </c>
      <c r="FV29" s="26" t="s">
        <v>125</v>
      </c>
      <c r="FW29" s="27" t="s">
        <v>206</v>
      </c>
      <c r="FX29" s="63">
        <v>3927</v>
      </c>
      <c r="FY29" s="3">
        <f t="shared" si="66"/>
        <v>98</v>
      </c>
      <c r="FZ29" s="3">
        <f>'[1]rshbö'!F29</f>
        <v>2</v>
      </c>
      <c r="GA29" s="3">
        <f>'[1]int.bev.'!FC29</f>
        <v>4027</v>
      </c>
      <c r="GB29" s="63">
        <v>2935</v>
      </c>
      <c r="GC29" s="165">
        <f t="shared" si="67"/>
        <v>72.88303948348647</v>
      </c>
      <c r="GD29" s="33" t="s">
        <v>113</v>
      </c>
      <c r="GE29" s="26" t="s">
        <v>125</v>
      </c>
      <c r="GF29" s="27" t="s">
        <v>206</v>
      </c>
      <c r="GG29" s="63">
        <v>0</v>
      </c>
      <c r="GH29" s="3">
        <f t="shared" si="68"/>
        <v>0</v>
      </c>
      <c r="GI29" s="3">
        <f>'[1]rshbö'!I29</f>
        <v>0</v>
      </c>
      <c r="GJ29" s="3">
        <f>'[1]int.bev.'!FK29</f>
        <v>0</v>
      </c>
      <c r="GK29" s="63">
        <v>0</v>
      </c>
      <c r="GL29" s="227">
        <v>0</v>
      </c>
      <c r="GM29" s="33" t="s">
        <v>113</v>
      </c>
      <c r="GN29" s="26" t="s">
        <v>125</v>
      </c>
      <c r="GO29" s="27" t="s">
        <v>206</v>
      </c>
      <c r="GP29" s="63">
        <v>50632</v>
      </c>
      <c r="GQ29" s="3">
        <f t="shared" si="69"/>
        <v>2016</v>
      </c>
      <c r="GR29" s="368">
        <v>0</v>
      </c>
      <c r="GS29" s="3">
        <f>'[1]int.bev.'!FS29</f>
        <v>52648</v>
      </c>
      <c r="GT29" s="63">
        <v>30802</v>
      </c>
      <c r="GU29" s="165">
        <f t="shared" si="70"/>
        <v>58.505546269563894</v>
      </c>
      <c r="GV29" s="33" t="s">
        <v>113</v>
      </c>
      <c r="GW29" s="26" t="s">
        <v>125</v>
      </c>
      <c r="GX29" s="27" t="s">
        <v>206</v>
      </c>
      <c r="GY29" s="63">
        <v>0</v>
      </c>
      <c r="GZ29" s="3">
        <f t="shared" si="71"/>
        <v>0</v>
      </c>
      <c r="HA29" s="3">
        <f>'[1]rshbö'!L29</f>
        <v>418</v>
      </c>
      <c r="HB29" s="3">
        <f>'[1]int.bev.'!GA29</f>
        <v>418</v>
      </c>
      <c r="HC29" s="63">
        <v>1489</v>
      </c>
      <c r="HD29" s="165">
        <f t="shared" si="72"/>
        <v>356.2200956937799</v>
      </c>
      <c r="HE29" s="33" t="s">
        <v>113</v>
      </c>
      <c r="HF29" s="26" t="s">
        <v>125</v>
      </c>
      <c r="HG29" s="27" t="s">
        <v>206</v>
      </c>
      <c r="HH29" s="63">
        <v>0</v>
      </c>
      <c r="HI29" s="3">
        <f t="shared" si="73"/>
        <v>0</v>
      </c>
      <c r="HJ29" s="3">
        <f>'[1]rshbö'!O29</f>
        <v>674</v>
      </c>
      <c r="HK29" s="3">
        <f>'[1]int.bev.'!GI29</f>
        <v>674</v>
      </c>
      <c r="HL29" s="63">
        <v>674</v>
      </c>
      <c r="HM29" s="165">
        <f t="shared" si="74"/>
        <v>100</v>
      </c>
      <c r="HN29" s="33" t="s">
        <v>113</v>
      </c>
      <c r="HO29" s="26" t="s">
        <v>125</v>
      </c>
      <c r="HP29" s="27" t="s">
        <v>206</v>
      </c>
      <c r="HQ29" s="28">
        <f t="shared" si="61"/>
        <v>54559</v>
      </c>
      <c r="HR29" s="28">
        <f t="shared" si="62"/>
        <v>2114</v>
      </c>
      <c r="HS29" s="28">
        <f t="shared" si="63"/>
        <v>1094</v>
      </c>
      <c r="HT29" s="28">
        <f t="shared" si="64"/>
        <v>57767</v>
      </c>
      <c r="HU29" s="28">
        <f t="shared" si="65"/>
        <v>35900</v>
      </c>
      <c r="HV29" s="165">
        <f t="shared" si="75"/>
        <v>62.1462080426541</v>
      </c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  <c r="IV29" s="156"/>
    </row>
    <row r="30" spans="1:256" ht="12.75">
      <c r="A30" s="91" t="s">
        <v>168</v>
      </c>
      <c r="B30" s="85" t="s">
        <v>171</v>
      </c>
      <c r="C30" s="101">
        <v>99084</v>
      </c>
      <c r="D30" s="3">
        <f t="shared" si="20"/>
        <v>159</v>
      </c>
      <c r="E30" s="3">
        <f>'[1]shbö'!E30</f>
        <v>0</v>
      </c>
      <c r="F30" s="3">
        <f>'[1]int.bev.'!D30</f>
        <v>99243</v>
      </c>
      <c r="G30" s="85">
        <v>61636</v>
      </c>
      <c r="H30" s="135">
        <f t="shared" si="21"/>
        <v>62.10614350634302</v>
      </c>
      <c r="I30" s="84" t="s">
        <v>168</v>
      </c>
      <c r="J30" s="85" t="s">
        <v>171</v>
      </c>
      <c r="K30" s="101">
        <v>0</v>
      </c>
      <c r="L30" s="3">
        <f t="shared" si="22"/>
        <v>0</v>
      </c>
      <c r="M30" s="3">
        <f>'[1]shbö'!H30</f>
        <v>0</v>
      </c>
      <c r="N30" s="3">
        <f>'[1]int.bev.'!K30</f>
        <v>0</v>
      </c>
      <c r="O30" s="85">
        <v>0</v>
      </c>
      <c r="P30" s="136">
        <v>0</v>
      </c>
      <c r="Q30" s="84" t="s">
        <v>168</v>
      </c>
      <c r="R30" s="85" t="s">
        <v>171</v>
      </c>
      <c r="S30" s="101">
        <v>500</v>
      </c>
      <c r="T30" s="3">
        <f t="shared" si="23"/>
        <v>0</v>
      </c>
      <c r="U30" s="3">
        <f>'[1]shbö'!K30</f>
        <v>0</v>
      </c>
      <c r="V30" s="3">
        <f>'[1]int.bev.'!R30</f>
        <v>500</v>
      </c>
      <c r="W30" s="85">
        <v>300</v>
      </c>
      <c r="X30" s="135">
        <f>W30/V30*100</f>
        <v>60</v>
      </c>
      <c r="Y30" s="84" t="s">
        <v>168</v>
      </c>
      <c r="Z30" s="85" t="s">
        <v>171</v>
      </c>
      <c r="AA30" s="101">
        <v>2000</v>
      </c>
      <c r="AB30" s="3">
        <f t="shared" si="24"/>
        <v>0</v>
      </c>
      <c r="AC30" s="3">
        <f>'[1]shbö'!N30</f>
        <v>0</v>
      </c>
      <c r="AD30" s="3">
        <f>'[1]int.bev.'!Y30</f>
        <v>2000</v>
      </c>
      <c r="AE30" s="85">
        <v>1200</v>
      </c>
      <c r="AF30" s="135">
        <f>AE30/AD30*100</f>
        <v>60</v>
      </c>
      <c r="AG30" s="84" t="s">
        <v>168</v>
      </c>
      <c r="AH30" s="85" t="s">
        <v>171</v>
      </c>
      <c r="AI30" s="101">
        <v>294803</v>
      </c>
      <c r="AJ30" s="3">
        <f t="shared" si="25"/>
        <v>15299</v>
      </c>
      <c r="AK30" s="85">
        <v>0</v>
      </c>
      <c r="AL30" s="3">
        <f>'[1]int.bev.'!AF30</f>
        <v>310102</v>
      </c>
      <c r="AM30" s="85">
        <v>238905</v>
      </c>
      <c r="AN30" s="135">
        <f t="shared" si="26"/>
        <v>77.0407801304087</v>
      </c>
      <c r="AO30" s="84" t="s">
        <v>168</v>
      </c>
      <c r="AP30" s="85" t="s">
        <v>171</v>
      </c>
      <c r="AQ30" s="101">
        <v>0</v>
      </c>
      <c r="AR30" s="3">
        <f t="shared" si="27"/>
        <v>1971</v>
      </c>
      <c r="AS30" s="85">
        <v>0</v>
      </c>
      <c r="AT30" s="3">
        <f>'[1]int.bev.'!AM30</f>
        <v>1971</v>
      </c>
      <c r="AU30" s="85">
        <v>1971</v>
      </c>
      <c r="AV30" s="135">
        <f t="shared" si="28"/>
        <v>100</v>
      </c>
      <c r="AW30" s="84" t="s">
        <v>168</v>
      </c>
      <c r="AX30" s="85" t="s">
        <v>171</v>
      </c>
      <c r="AY30" s="102">
        <f t="shared" si="29"/>
        <v>294803</v>
      </c>
      <c r="AZ30" s="102">
        <f t="shared" si="54"/>
        <v>13328</v>
      </c>
      <c r="BA30" s="102">
        <f t="shared" si="55"/>
        <v>0</v>
      </c>
      <c r="BB30" s="102">
        <f t="shared" si="56"/>
        <v>308131</v>
      </c>
      <c r="BC30" s="102">
        <f t="shared" si="57"/>
        <v>236934</v>
      </c>
      <c r="BD30" s="135">
        <f t="shared" si="30"/>
        <v>76.89391849570475</v>
      </c>
      <c r="BE30" s="84" t="s">
        <v>168</v>
      </c>
      <c r="BF30" s="85" t="s">
        <v>171</v>
      </c>
      <c r="BG30" s="90">
        <v>4917</v>
      </c>
      <c r="BH30" s="3">
        <f t="shared" si="31"/>
        <v>0</v>
      </c>
      <c r="BI30" s="3">
        <f>'[1]shbö'!Q30</f>
        <v>1784</v>
      </c>
      <c r="BJ30" s="3">
        <f>'[1]int.bev.'!BA30</f>
        <v>6701</v>
      </c>
      <c r="BK30" s="85">
        <v>6458</v>
      </c>
      <c r="BL30" s="135">
        <f t="shared" si="51"/>
        <v>96.37367557081032</v>
      </c>
      <c r="BM30" s="84" t="s">
        <v>168</v>
      </c>
      <c r="BN30" s="85" t="s">
        <v>171</v>
      </c>
      <c r="BO30" s="90">
        <v>4477</v>
      </c>
      <c r="BP30" s="3">
        <f t="shared" si="32"/>
        <v>0</v>
      </c>
      <c r="BQ30" s="3">
        <f>'[1]shbö'!V30</f>
        <v>0</v>
      </c>
      <c r="BR30" s="3">
        <f>'[1]int.bev.'!BH30</f>
        <v>4477</v>
      </c>
      <c r="BS30" s="85">
        <v>1993</v>
      </c>
      <c r="BT30" s="135">
        <f t="shared" si="77"/>
        <v>44.51641724368997</v>
      </c>
      <c r="BU30" s="84" t="s">
        <v>168</v>
      </c>
      <c r="BV30" s="85" t="s">
        <v>171</v>
      </c>
      <c r="BW30" s="90">
        <v>0</v>
      </c>
      <c r="BX30" s="3">
        <f t="shared" si="33"/>
        <v>0</v>
      </c>
      <c r="BY30" s="3">
        <f>'[1]shbö'!Y30</f>
        <v>0</v>
      </c>
      <c r="BZ30" s="3">
        <f>'[1]int.bev.'!BO30</f>
        <v>0</v>
      </c>
      <c r="CA30" s="85">
        <v>0</v>
      </c>
      <c r="CB30" s="136">
        <v>0</v>
      </c>
      <c r="CC30" s="84" t="s">
        <v>168</v>
      </c>
      <c r="CD30" s="85" t="s">
        <v>171</v>
      </c>
      <c r="CE30" s="91">
        <f t="shared" si="1"/>
        <v>4477</v>
      </c>
      <c r="CF30" s="3">
        <f t="shared" si="34"/>
        <v>0</v>
      </c>
      <c r="CG30" s="3">
        <f t="shared" si="35"/>
        <v>0</v>
      </c>
      <c r="CH30" s="3">
        <f t="shared" si="36"/>
        <v>4477</v>
      </c>
      <c r="CI30" s="91">
        <f t="shared" si="37"/>
        <v>1993</v>
      </c>
      <c r="CJ30" s="135">
        <f t="shared" si="76"/>
        <v>44.51641724368997</v>
      </c>
      <c r="CK30" s="84" t="s">
        <v>168</v>
      </c>
      <c r="CL30" s="85" t="s">
        <v>171</v>
      </c>
      <c r="CM30" s="90">
        <v>0</v>
      </c>
      <c r="CN30" s="3">
        <f t="shared" si="38"/>
        <v>0</v>
      </c>
      <c r="CO30" s="3">
        <f>'[1]shbö'!AE30</f>
        <v>0</v>
      </c>
      <c r="CP30" s="3">
        <f>'[1]int.bev.'!CC30</f>
        <v>0</v>
      </c>
      <c r="CQ30" s="85">
        <v>0</v>
      </c>
      <c r="CR30" s="136">
        <v>0</v>
      </c>
      <c r="CS30" s="84" t="s">
        <v>168</v>
      </c>
      <c r="CT30" s="85" t="s">
        <v>171</v>
      </c>
      <c r="CU30" s="103">
        <f t="shared" si="2"/>
        <v>440</v>
      </c>
      <c r="CV30" s="103">
        <f t="shared" si="58"/>
        <v>0</v>
      </c>
      <c r="CW30" s="103">
        <f t="shared" si="58"/>
        <v>1784</v>
      </c>
      <c r="CX30" s="103">
        <f t="shared" si="58"/>
        <v>2224</v>
      </c>
      <c r="CY30" s="103">
        <f t="shared" si="58"/>
        <v>4465</v>
      </c>
      <c r="CZ30" s="135">
        <f t="shared" si="52"/>
        <v>200.7643884892086</v>
      </c>
      <c r="DA30" s="84" t="s">
        <v>168</v>
      </c>
      <c r="DB30" s="85" t="s">
        <v>171</v>
      </c>
      <c r="DC30" s="90">
        <v>0</v>
      </c>
      <c r="DD30" s="3">
        <f t="shared" si="39"/>
        <v>0</v>
      </c>
      <c r="DE30" s="3">
        <f>'[1]shbö'!AM30</f>
        <v>0</v>
      </c>
      <c r="DF30" s="3">
        <f>'[1]int.bev.'!CQ30</f>
        <v>0</v>
      </c>
      <c r="DG30" s="85">
        <v>0</v>
      </c>
      <c r="DH30" s="136">
        <v>0</v>
      </c>
      <c r="DI30" s="84" t="s">
        <v>168</v>
      </c>
      <c r="DJ30" s="85" t="s">
        <v>171</v>
      </c>
      <c r="DK30" s="91">
        <f t="shared" si="4"/>
        <v>440</v>
      </c>
      <c r="DL30" s="3">
        <f t="shared" si="40"/>
        <v>0</v>
      </c>
      <c r="DM30" s="3">
        <f>'[1]shbö'!AP30</f>
        <v>1784</v>
      </c>
      <c r="DN30" s="3">
        <f>'[1]int.bev.'!CX30</f>
        <v>2224</v>
      </c>
      <c r="DO30" s="87">
        <f t="shared" si="49"/>
        <v>3246</v>
      </c>
      <c r="DP30" s="135">
        <f t="shared" si="53"/>
        <v>145.95323741007192</v>
      </c>
      <c r="DQ30" s="84" t="s">
        <v>168</v>
      </c>
      <c r="DR30" s="85" t="s">
        <v>171</v>
      </c>
      <c r="DS30" s="90">
        <v>0</v>
      </c>
      <c r="DT30" s="3">
        <f t="shared" si="41"/>
        <v>0</v>
      </c>
      <c r="DU30" s="3">
        <f>'[1]shbö'!AS30</f>
        <v>0</v>
      </c>
      <c r="DV30" s="3">
        <f>'[1]int.bev.'!DE30</f>
        <v>0</v>
      </c>
      <c r="DW30" s="85">
        <v>0</v>
      </c>
      <c r="DX30" s="136">
        <v>0</v>
      </c>
      <c r="DY30" s="85" t="s">
        <v>251</v>
      </c>
      <c r="DZ30" s="81">
        <v>1219</v>
      </c>
      <c r="EA30" s="90">
        <v>12774</v>
      </c>
      <c r="EB30" s="3">
        <f t="shared" si="42"/>
        <v>0</v>
      </c>
      <c r="EC30" s="3">
        <f>'[1]shbö'!AV30</f>
        <v>-4354</v>
      </c>
      <c r="ED30" s="3">
        <f>'[1]int.bev.'!DL30</f>
        <v>8420</v>
      </c>
      <c r="EE30" s="85">
        <v>8420</v>
      </c>
      <c r="EF30" s="135">
        <f t="shared" si="43"/>
        <v>100</v>
      </c>
      <c r="EG30" s="84" t="s">
        <v>168</v>
      </c>
      <c r="EH30" s="85" t="s">
        <v>171</v>
      </c>
      <c r="EI30" s="90">
        <v>967</v>
      </c>
      <c r="EJ30" s="3">
        <f t="shared" si="44"/>
        <v>0</v>
      </c>
      <c r="EK30" s="3">
        <f>'[1]shbö'!AY30</f>
        <v>0</v>
      </c>
      <c r="EL30" s="3">
        <f>'[1]int.bev.'!DS30</f>
        <v>967</v>
      </c>
      <c r="EM30" s="85">
        <v>967</v>
      </c>
      <c r="EN30" s="135">
        <f t="shared" si="50"/>
        <v>100</v>
      </c>
      <c r="EO30" s="84" t="s">
        <v>168</v>
      </c>
      <c r="EP30" s="85" t="s">
        <v>171</v>
      </c>
      <c r="EQ30" s="102">
        <f t="shared" si="5"/>
        <v>11807</v>
      </c>
      <c r="ER30" s="102">
        <f t="shared" si="59"/>
        <v>0</v>
      </c>
      <c r="ES30" s="102">
        <f t="shared" si="59"/>
        <v>-4354</v>
      </c>
      <c r="ET30" s="102">
        <f t="shared" si="59"/>
        <v>7453</v>
      </c>
      <c r="EU30" s="102">
        <f t="shared" si="59"/>
        <v>7453</v>
      </c>
      <c r="EV30" s="135">
        <f t="shared" si="45"/>
        <v>100</v>
      </c>
      <c r="EW30" s="84" t="s">
        <v>168</v>
      </c>
      <c r="EX30" s="85" t="s">
        <v>171</v>
      </c>
      <c r="EY30" s="103">
        <f t="shared" si="7"/>
        <v>413578</v>
      </c>
      <c r="EZ30" s="103">
        <f t="shared" si="8"/>
        <v>15458</v>
      </c>
      <c r="FA30" s="103">
        <f t="shared" si="9"/>
        <v>-2570</v>
      </c>
      <c r="FB30" s="103">
        <f t="shared" si="10"/>
        <v>426466</v>
      </c>
      <c r="FC30" s="103">
        <f t="shared" si="11"/>
        <v>316619</v>
      </c>
      <c r="FD30" s="135">
        <f t="shared" si="46"/>
        <v>74.2424952985701</v>
      </c>
      <c r="FE30" s="84" t="s">
        <v>168</v>
      </c>
      <c r="FF30" s="85" t="s">
        <v>171</v>
      </c>
      <c r="FG30" s="103">
        <f t="shared" si="12"/>
        <v>405634</v>
      </c>
      <c r="FH30" s="103">
        <f t="shared" si="60"/>
        <v>13487</v>
      </c>
      <c r="FI30" s="103">
        <f t="shared" si="60"/>
        <v>-2570</v>
      </c>
      <c r="FJ30" s="103">
        <f t="shared" si="60"/>
        <v>416551</v>
      </c>
      <c r="FK30" s="103">
        <f t="shared" si="60"/>
        <v>310188</v>
      </c>
      <c r="FL30" s="135">
        <f t="shared" si="47"/>
        <v>74.46579170377697</v>
      </c>
      <c r="FM30" s="84" t="s">
        <v>168</v>
      </c>
      <c r="FN30" s="85" t="s">
        <v>171</v>
      </c>
      <c r="FO30" s="103">
        <f t="shared" si="14"/>
        <v>7944</v>
      </c>
      <c r="FP30" s="103">
        <f t="shared" si="15"/>
        <v>1971</v>
      </c>
      <c r="FQ30" s="103">
        <f t="shared" si="16"/>
        <v>0</v>
      </c>
      <c r="FR30" s="103">
        <f t="shared" si="17"/>
        <v>9915</v>
      </c>
      <c r="FS30" s="103">
        <f t="shared" si="18"/>
        <v>6431</v>
      </c>
      <c r="FT30" s="135">
        <f t="shared" si="48"/>
        <v>64.8613212304589</v>
      </c>
      <c r="FU30" s="33" t="s">
        <v>113</v>
      </c>
      <c r="FV30" s="26" t="s">
        <v>117</v>
      </c>
      <c r="FW30" s="27" t="s">
        <v>99</v>
      </c>
      <c r="FX30" s="63">
        <v>3735</v>
      </c>
      <c r="FY30" s="3">
        <f t="shared" si="66"/>
        <v>87</v>
      </c>
      <c r="FZ30" s="3">
        <f>'[1]rshbö'!F30</f>
        <v>0</v>
      </c>
      <c r="GA30" s="3">
        <f>'[1]int.bev.'!FC30</f>
        <v>3822</v>
      </c>
      <c r="GB30" s="63">
        <v>2991</v>
      </c>
      <c r="GC30" s="165">
        <f t="shared" si="67"/>
        <v>78.2574568288854</v>
      </c>
      <c r="GD30" s="33" t="s">
        <v>113</v>
      </c>
      <c r="GE30" s="26" t="s">
        <v>117</v>
      </c>
      <c r="GF30" s="27" t="s">
        <v>99</v>
      </c>
      <c r="GG30" s="63">
        <v>0</v>
      </c>
      <c r="GH30" s="3">
        <f t="shared" si="68"/>
        <v>0</v>
      </c>
      <c r="GI30" s="3">
        <f>'[1]rshbö'!I30</f>
        <v>0</v>
      </c>
      <c r="GJ30" s="3">
        <f>'[1]int.bev.'!FK30</f>
        <v>0</v>
      </c>
      <c r="GK30" s="63">
        <v>0</v>
      </c>
      <c r="GL30" s="227">
        <v>0</v>
      </c>
      <c r="GM30" s="33" t="s">
        <v>113</v>
      </c>
      <c r="GN30" s="26" t="s">
        <v>117</v>
      </c>
      <c r="GO30" s="27" t="s">
        <v>99</v>
      </c>
      <c r="GP30" s="63">
        <v>47975</v>
      </c>
      <c r="GQ30" s="3">
        <f t="shared" si="69"/>
        <v>2055</v>
      </c>
      <c r="GR30" s="368">
        <v>0</v>
      </c>
      <c r="GS30" s="3">
        <f>'[1]int.bev.'!FS30</f>
        <v>50030</v>
      </c>
      <c r="GT30" s="63">
        <v>28975</v>
      </c>
      <c r="GU30" s="165">
        <f t="shared" si="70"/>
        <v>57.915250849490306</v>
      </c>
      <c r="GV30" s="33" t="s">
        <v>113</v>
      </c>
      <c r="GW30" s="26" t="s">
        <v>117</v>
      </c>
      <c r="GX30" s="27" t="s">
        <v>99</v>
      </c>
      <c r="GY30" s="63">
        <v>0</v>
      </c>
      <c r="GZ30" s="3">
        <f t="shared" si="71"/>
        <v>0</v>
      </c>
      <c r="HA30" s="3">
        <f>'[1]rshbö'!L30</f>
        <v>446</v>
      </c>
      <c r="HB30" s="3">
        <f>'[1]int.bev.'!GA30</f>
        <v>446</v>
      </c>
      <c r="HC30" s="63">
        <v>1835</v>
      </c>
      <c r="HD30" s="165">
        <f t="shared" si="72"/>
        <v>411.43497757847535</v>
      </c>
      <c r="HE30" s="33" t="s">
        <v>113</v>
      </c>
      <c r="HF30" s="26" t="s">
        <v>117</v>
      </c>
      <c r="HG30" s="27" t="s">
        <v>99</v>
      </c>
      <c r="HH30" s="63">
        <v>0</v>
      </c>
      <c r="HI30" s="3">
        <f t="shared" si="73"/>
        <v>0</v>
      </c>
      <c r="HJ30" s="3">
        <f>'[1]rshbö'!O30</f>
        <v>634</v>
      </c>
      <c r="HK30" s="3">
        <f>'[1]int.bev.'!GI30</f>
        <v>634</v>
      </c>
      <c r="HL30" s="63">
        <v>634</v>
      </c>
      <c r="HM30" s="165">
        <f t="shared" si="74"/>
        <v>100</v>
      </c>
      <c r="HN30" s="33" t="s">
        <v>113</v>
      </c>
      <c r="HO30" s="26" t="s">
        <v>117</v>
      </c>
      <c r="HP30" s="27" t="s">
        <v>99</v>
      </c>
      <c r="HQ30" s="28">
        <f t="shared" si="61"/>
        <v>51710</v>
      </c>
      <c r="HR30" s="28">
        <f t="shared" si="62"/>
        <v>2142</v>
      </c>
      <c r="HS30" s="28">
        <f t="shared" si="63"/>
        <v>1080</v>
      </c>
      <c r="HT30" s="28">
        <f t="shared" si="64"/>
        <v>54932</v>
      </c>
      <c r="HU30" s="28">
        <f t="shared" si="65"/>
        <v>34435</v>
      </c>
      <c r="HV30" s="165">
        <f t="shared" si="75"/>
        <v>62.68659433481395</v>
      </c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  <c r="IT30" s="156"/>
      <c r="IU30" s="156"/>
      <c r="IV30" s="156"/>
    </row>
    <row r="31" spans="1:256" ht="12.75">
      <c r="A31" s="91" t="s">
        <v>170</v>
      </c>
      <c r="B31" s="85" t="s">
        <v>173</v>
      </c>
      <c r="C31" s="101">
        <v>36163</v>
      </c>
      <c r="D31" s="3">
        <f t="shared" si="20"/>
        <v>275</v>
      </c>
      <c r="E31" s="3">
        <f>'[1]shbö'!E31</f>
        <v>7</v>
      </c>
      <c r="F31" s="3">
        <f>'[1]int.bev.'!D31</f>
        <v>36445</v>
      </c>
      <c r="G31" s="85">
        <v>30318</v>
      </c>
      <c r="H31" s="135">
        <f t="shared" si="21"/>
        <v>83.18836603100563</v>
      </c>
      <c r="I31" s="84" t="s">
        <v>170</v>
      </c>
      <c r="J31" s="85" t="s">
        <v>173</v>
      </c>
      <c r="K31" s="101">
        <v>0</v>
      </c>
      <c r="L31" s="3">
        <f t="shared" si="22"/>
        <v>0</v>
      </c>
      <c r="M31" s="3">
        <f>'[1]shbö'!H31</f>
        <v>0</v>
      </c>
      <c r="N31" s="3">
        <f>'[1]int.bev.'!K31</f>
        <v>0</v>
      </c>
      <c r="O31" s="85">
        <v>0</v>
      </c>
      <c r="P31" s="136">
        <v>0</v>
      </c>
      <c r="Q31" s="84" t="s">
        <v>170</v>
      </c>
      <c r="R31" s="85" t="s">
        <v>173</v>
      </c>
      <c r="S31" s="101">
        <v>0</v>
      </c>
      <c r="T31" s="3">
        <f t="shared" si="23"/>
        <v>0</v>
      </c>
      <c r="U31" s="3">
        <f>'[1]shbö'!K31</f>
        <v>0</v>
      </c>
      <c r="V31" s="3">
        <f>'[1]int.bev.'!R31</f>
        <v>0</v>
      </c>
      <c r="W31" s="85">
        <v>0</v>
      </c>
      <c r="X31" s="136">
        <v>0</v>
      </c>
      <c r="Y31" s="84" t="s">
        <v>170</v>
      </c>
      <c r="Z31" s="85" t="s">
        <v>173</v>
      </c>
      <c r="AA31" s="101">
        <v>0</v>
      </c>
      <c r="AB31" s="3">
        <f t="shared" si="24"/>
        <v>0</v>
      </c>
      <c r="AC31" s="3">
        <f>'[1]shbö'!N31</f>
        <v>0</v>
      </c>
      <c r="AD31" s="3">
        <f>'[1]int.bev.'!Y31</f>
        <v>0</v>
      </c>
      <c r="AE31" s="85">
        <v>0</v>
      </c>
      <c r="AF31" s="136">
        <v>0</v>
      </c>
      <c r="AG31" s="84" t="s">
        <v>170</v>
      </c>
      <c r="AH31" s="85" t="s">
        <v>173</v>
      </c>
      <c r="AI31" s="101">
        <v>251141</v>
      </c>
      <c r="AJ31" s="3">
        <f t="shared" si="25"/>
        <v>11422</v>
      </c>
      <c r="AK31" s="85">
        <v>0</v>
      </c>
      <c r="AL31" s="3">
        <f>'[1]int.bev.'!AF31</f>
        <v>262563</v>
      </c>
      <c r="AM31" s="85">
        <v>180634</v>
      </c>
      <c r="AN31" s="135">
        <f t="shared" si="26"/>
        <v>68.79644123505597</v>
      </c>
      <c r="AO31" s="84" t="s">
        <v>170</v>
      </c>
      <c r="AP31" s="85" t="s">
        <v>173</v>
      </c>
      <c r="AQ31" s="101">
        <v>0</v>
      </c>
      <c r="AR31" s="3">
        <f t="shared" si="27"/>
        <v>2828</v>
      </c>
      <c r="AS31" s="85">
        <v>0</v>
      </c>
      <c r="AT31" s="3">
        <f>'[1]int.bev.'!AM31</f>
        <v>2828</v>
      </c>
      <c r="AU31" s="85">
        <v>2828</v>
      </c>
      <c r="AV31" s="135">
        <f t="shared" si="28"/>
        <v>100</v>
      </c>
      <c r="AW31" s="84" t="s">
        <v>170</v>
      </c>
      <c r="AX31" s="85" t="s">
        <v>173</v>
      </c>
      <c r="AY31" s="102">
        <f t="shared" si="29"/>
        <v>251141</v>
      </c>
      <c r="AZ31" s="102">
        <f t="shared" si="54"/>
        <v>8594</v>
      </c>
      <c r="BA31" s="102">
        <f t="shared" si="55"/>
        <v>0</v>
      </c>
      <c r="BB31" s="102">
        <f t="shared" si="56"/>
        <v>259735</v>
      </c>
      <c r="BC31" s="102">
        <f t="shared" si="57"/>
        <v>177806</v>
      </c>
      <c r="BD31" s="135">
        <f t="shared" si="30"/>
        <v>68.45669624809902</v>
      </c>
      <c r="BE31" s="84" t="s">
        <v>170</v>
      </c>
      <c r="BF31" s="85" t="s">
        <v>173</v>
      </c>
      <c r="BG31" s="90">
        <v>7048</v>
      </c>
      <c r="BH31" s="3">
        <f t="shared" si="31"/>
        <v>0</v>
      </c>
      <c r="BI31" s="3">
        <f>'[1]shbö'!Q31</f>
        <v>2151</v>
      </c>
      <c r="BJ31" s="3">
        <f>'[1]int.bev.'!BA31</f>
        <v>9199</v>
      </c>
      <c r="BK31" s="85">
        <v>24542</v>
      </c>
      <c r="BL31" s="135">
        <f t="shared" si="51"/>
        <v>266.7898684639635</v>
      </c>
      <c r="BM31" s="84" t="s">
        <v>170</v>
      </c>
      <c r="BN31" s="85" t="s">
        <v>173</v>
      </c>
      <c r="BO31" s="90">
        <v>5398</v>
      </c>
      <c r="BP31" s="3">
        <f t="shared" si="32"/>
        <v>0</v>
      </c>
      <c r="BQ31" s="3">
        <f>'[1]shbö'!V31</f>
        <v>741</v>
      </c>
      <c r="BR31" s="3">
        <f>'[1]int.bev.'!BH31</f>
        <v>6139</v>
      </c>
      <c r="BS31" s="85">
        <v>4961</v>
      </c>
      <c r="BT31" s="135">
        <f t="shared" si="77"/>
        <v>80.81120703697671</v>
      </c>
      <c r="BU31" s="84" t="s">
        <v>170</v>
      </c>
      <c r="BV31" s="85" t="s">
        <v>173</v>
      </c>
      <c r="BW31" s="90">
        <v>0</v>
      </c>
      <c r="BX31" s="3">
        <f t="shared" si="33"/>
        <v>0</v>
      </c>
      <c r="BY31" s="3">
        <f>'[1]shbö'!Y31</f>
        <v>0</v>
      </c>
      <c r="BZ31" s="3">
        <f>'[1]int.bev.'!BO31</f>
        <v>0</v>
      </c>
      <c r="CA31" s="85">
        <v>0</v>
      </c>
      <c r="CB31" s="136">
        <v>0</v>
      </c>
      <c r="CC31" s="84" t="s">
        <v>170</v>
      </c>
      <c r="CD31" s="85" t="s">
        <v>173</v>
      </c>
      <c r="CE31" s="91">
        <f t="shared" si="1"/>
        <v>5398</v>
      </c>
      <c r="CF31" s="3">
        <f t="shared" si="34"/>
        <v>0</v>
      </c>
      <c r="CG31" s="3">
        <f t="shared" si="35"/>
        <v>741</v>
      </c>
      <c r="CH31" s="3">
        <f t="shared" si="36"/>
        <v>6139</v>
      </c>
      <c r="CI31" s="91">
        <f t="shared" si="37"/>
        <v>4961</v>
      </c>
      <c r="CJ31" s="135">
        <f t="shared" si="76"/>
        <v>80.81120703697671</v>
      </c>
      <c r="CK31" s="84" t="s">
        <v>170</v>
      </c>
      <c r="CL31" s="85" t="s">
        <v>173</v>
      </c>
      <c r="CM31" s="90">
        <v>0</v>
      </c>
      <c r="CN31" s="3">
        <f t="shared" si="38"/>
        <v>0</v>
      </c>
      <c r="CO31" s="3">
        <f>'[1]shbö'!AE31</f>
        <v>0</v>
      </c>
      <c r="CP31" s="3">
        <f>'[1]int.bev.'!CC31</f>
        <v>0</v>
      </c>
      <c r="CQ31" s="85">
        <v>0</v>
      </c>
      <c r="CR31" s="136">
        <v>0</v>
      </c>
      <c r="CS31" s="84" t="s">
        <v>170</v>
      </c>
      <c r="CT31" s="85" t="s">
        <v>173</v>
      </c>
      <c r="CU31" s="103">
        <f t="shared" si="2"/>
        <v>1650</v>
      </c>
      <c r="CV31" s="103">
        <f t="shared" si="58"/>
        <v>0</v>
      </c>
      <c r="CW31" s="103">
        <f t="shared" si="58"/>
        <v>1410</v>
      </c>
      <c r="CX31" s="103">
        <f t="shared" si="58"/>
        <v>3060</v>
      </c>
      <c r="CY31" s="103">
        <f t="shared" si="58"/>
        <v>19581</v>
      </c>
      <c r="CZ31" s="135">
        <f t="shared" si="52"/>
        <v>639.9019607843138</v>
      </c>
      <c r="DA31" s="84" t="s">
        <v>170</v>
      </c>
      <c r="DB31" s="85" t="s">
        <v>173</v>
      </c>
      <c r="DC31" s="90">
        <v>0</v>
      </c>
      <c r="DD31" s="3">
        <f t="shared" si="39"/>
        <v>0</v>
      </c>
      <c r="DE31" s="3">
        <f>'[1]shbö'!AM31</f>
        <v>0</v>
      </c>
      <c r="DF31" s="3">
        <f>'[1]int.bev.'!CQ31</f>
        <v>0</v>
      </c>
      <c r="DG31" s="85">
        <v>0</v>
      </c>
      <c r="DH31" s="136">
        <v>0</v>
      </c>
      <c r="DI31" s="84" t="s">
        <v>170</v>
      </c>
      <c r="DJ31" s="85" t="s">
        <v>173</v>
      </c>
      <c r="DK31" s="91">
        <f t="shared" si="4"/>
        <v>1650</v>
      </c>
      <c r="DL31" s="3">
        <f t="shared" si="40"/>
        <v>0</v>
      </c>
      <c r="DM31" s="3">
        <f>'[1]shbö'!AP31</f>
        <v>1410</v>
      </c>
      <c r="DN31" s="3">
        <f>'[1]int.bev.'!CX31</f>
        <v>3060</v>
      </c>
      <c r="DO31" s="87">
        <f t="shared" si="49"/>
        <v>2836</v>
      </c>
      <c r="DP31" s="135">
        <f t="shared" si="53"/>
        <v>92.6797385620915</v>
      </c>
      <c r="DQ31" s="84" t="s">
        <v>170</v>
      </c>
      <c r="DR31" s="85" t="s">
        <v>173</v>
      </c>
      <c r="DS31" s="90">
        <v>0</v>
      </c>
      <c r="DT31" s="3">
        <f t="shared" si="41"/>
        <v>0</v>
      </c>
      <c r="DU31" s="3">
        <f>'[1]shbö'!AS31</f>
        <v>0</v>
      </c>
      <c r="DV31" s="3">
        <f>'[1]int.bev.'!DE31</f>
        <v>0</v>
      </c>
      <c r="DW31" s="85">
        <v>0</v>
      </c>
      <c r="DX31" s="136">
        <v>0</v>
      </c>
      <c r="DY31" s="85" t="s">
        <v>252</v>
      </c>
      <c r="DZ31" s="81">
        <v>16745</v>
      </c>
      <c r="EA31" s="90">
        <v>51266</v>
      </c>
      <c r="EB31" s="3">
        <f t="shared" si="42"/>
        <v>0</v>
      </c>
      <c r="EC31" s="3">
        <f>'[1]shbö'!AV31</f>
        <v>-6966</v>
      </c>
      <c r="ED31" s="3">
        <f>'[1]int.bev.'!DL31</f>
        <v>44300</v>
      </c>
      <c r="EE31" s="85">
        <v>20444</v>
      </c>
      <c r="EF31" s="135">
        <f t="shared" si="43"/>
        <v>46.1489841986456</v>
      </c>
      <c r="EG31" s="84" t="s">
        <v>170</v>
      </c>
      <c r="EH31" s="85" t="s">
        <v>173</v>
      </c>
      <c r="EI31" s="90">
        <v>24281</v>
      </c>
      <c r="EJ31" s="3">
        <f t="shared" si="44"/>
        <v>0</v>
      </c>
      <c r="EK31" s="3">
        <f>'[1]shbö'!AY31</f>
        <v>0</v>
      </c>
      <c r="EL31" s="3">
        <f>'[1]int.bev.'!DS31</f>
        <v>24281</v>
      </c>
      <c r="EM31" s="85">
        <v>6879</v>
      </c>
      <c r="EN31" s="135">
        <f t="shared" si="50"/>
        <v>28.330793624644784</v>
      </c>
      <c r="EO31" s="84" t="s">
        <v>170</v>
      </c>
      <c r="EP31" s="85" t="s">
        <v>173</v>
      </c>
      <c r="EQ31" s="102">
        <f t="shared" si="5"/>
        <v>26985</v>
      </c>
      <c r="ER31" s="102">
        <f t="shared" si="59"/>
        <v>0</v>
      </c>
      <c r="ES31" s="102">
        <f t="shared" si="59"/>
        <v>-6966</v>
      </c>
      <c r="ET31" s="102">
        <f t="shared" si="59"/>
        <v>20019</v>
      </c>
      <c r="EU31" s="102">
        <f t="shared" si="59"/>
        <v>13565</v>
      </c>
      <c r="EV31" s="135">
        <f t="shared" si="45"/>
        <v>67.76062740396624</v>
      </c>
      <c r="EW31" s="84" t="s">
        <v>170</v>
      </c>
      <c r="EX31" s="85" t="s">
        <v>173</v>
      </c>
      <c r="EY31" s="103">
        <f t="shared" si="7"/>
        <v>345618</v>
      </c>
      <c r="EZ31" s="103">
        <f t="shared" si="8"/>
        <v>11697</v>
      </c>
      <c r="FA31" s="103">
        <f t="shared" si="9"/>
        <v>-4808</v>
      </c>
      <c r="FB31" s="103">
        <f t="shared" si="10"/>
        <v>352507</v>
      </c>
      <c r="FC31" s="103">
        <f t="shared" si="11"/>
        <v>255938</v>
      </c>
      <c r="FD31" s="135">
        <f t="shared" si="46"/>
        <v>72.60508301962798</v>
      </c>
      <c r="FE31" s="84" t="s">
        <v>170</v>
      </c>
      <c r="FF31" s="85" t="s">
        <v>173</v>
      </c>
      <c r="FG31" s="103">
        <f t="shared" si="12"/>
        <v>315939</v>
      </c>
      <c r="FH31" s="103">
        <f t="shared" si="60"/>
        <v>8869</v>
      </c>
      <c r="FI31" s="103">
        <f t="shared" si="60"/>
        <v>-5549</v>
      </c>
      <c r="FJ31" s="103">
        <f t="shared" si="60"/>
        <v>319259</v>
      </c>
      <c r="FK31" s="103">
        <f t="shared" si="60"/>
        <v>241270</v>
      </c>
      <c r="FL31" s="135">
        <f t="shared" si="47"/>
        <v>75.57187111404848</v>
      </c>
      <c r="FM31" s="84" t="s">
        <v>170</v>
      </c>
      <c r="FN31" s="85" t="s">
        <v>173</v>
      </c>
      <c r="FO31" s="103">
        <f t="shared" si="14"/>
        <v>29679</v>
      </c>
      <c r="FP31" s="103">
        <f t="shared" si="15"/>
        <v>2828</v>
      </c>
      <c r="FQ31" s="103">
        <f t="shared" si="16"/>
        <v>741</v>
      </c>
      <c r="FR31" s="103">
        <f t="shared" si="17"/>
        <v>33248</v>
      </c>
      <c r="FS31" s="103">
        <f t="shared" si="18"/>
        <v>14668</v>
      </c>
      <c r="FT31" s="135">
        <f t="shared" si="48"/>
        <v>44.11693936477382</v>
      </c>
      <c r="FU31" s="33" t="s">
        <v>113</v>
      </c>
      <c r="FV31" s="26" t="s">
        <v>127</v>
      </c>
      <c r="FW31" s="27" t="s">
        <v>164</v>
      </c>
      <c r="FX31" s="63">
        <v>6601</v>
      </c>
      <c r="FY31" s="3">
        <f t="shared" si="66"/>
        <v>135</v>
      </c>
      <c r="FZ31" s="3">
        <f>'[1]rshbö'!F31</f>
        <v>6</v>
      </c>
      <c r="GA31" s="3">
        <f>'[1]int.bev.'!FC31</f>
        <v>6742</v>
      </c>
      <c r="GB31" s="63">
        <v>4558</v>
      </c>
      <c r="GC31" s="165">
        <f t="shared" si="67"/>
        <v>67.60605161673095</v>
      </c>
      <c r="GD31" s="33" t="s">
        <v>113</v>
      </c>
      <c r="GE31" s="26" t="s">
        <v>127</v>
      </c>
      <c r="GF31" s="27" t="s">
        <v>164</v>
      </c>
      <c r="GG31" s="63">
        <v>0</v>
      </c>
      <c r="GH31" s="3">
        <f t="shared" si="68"/>
        <v>0</v>
      </c>
      <c r="GI31" s="3">
        <f>'[1]rshbö'!I31</f>
        <v>0</v>
      </c>
      <c r="GJ31" s="3">
        <f>'[1]int.bev.'!FK31</f>
        <v>0</v>
      </c>
      <c r="GK31" s="63">
        <v>0</v>
      </c>
      <c r="GL31" s="227">
        <v>0</v>
      </c>
      <c r="GM31" s="33" t="s">
        <v>113</v>
      </c>
      <c r="GN31" s="26" t="s">
        <v>127</v>
      </c>
      <c r="GO31" s="27" t="s">
        <v>164</v>
      </c>
      <c r="GP31" s="63">
        <v>66953</v>
      </c>
      <c r="GQ31" s="3">
        <f t="shared" si="69"/>
        <v>1823</v>
      </c>
      <c r="GR31" s="368">
        <v>0</v>
      </c>
      <c r="GS31" s="3">
        <f>'[1]int.bev.'!FS31</f>
        <v>68776</v>
      </c>
      <c r="GT31" s="63">
        <v>44694</v>
      </c>
      <c r="GU31" s="165">
        <f t="shared" si="70"/>
        <v>64.98487844596953</v>
      </c>
      <c r="GV31" s="33" t="s">
        <v>113</v>
      </c>
      <c r="GW31" s="26" t="s">
        <v>127</v>
      </c>
      <c r="GX31" s="27" t="s">
        <v>164</v>
      </c>
      <c r="GY31" s="63">
        <v>0</v>
      </c>
      <c r="GZ31" s="3">
        <f t="shared" si="71"/>
        <v>0</v>
      </c>
      <c r="HA31" s="3">
        <f>'[1]rshbö'!L31</f>
        <v>752</v>
      </c>
      <c r="HB31" s="3">
        <f>'[1]int.bev.'!GA31</f>
        <v>752</v>
      </c>
      <c r="HC31" s="63">
        <v>2183</v>
      </c>
      <c r="HD31" s="165">
        <f t="shared" si="72"/>
        <v>290.2925531914894</v>
      </c>
      <c r="HE31" s="33" t="s">
        <v>113</v>
      </c>
      <c r="HF31" s="26" t="s">
        <v>127</v>
      </c>
      <c r="HG31" s="27" t="s">
        <v>164</v>
      </c>
      <c r="HH31" s="63">
        <v>0</v>
      </c>
      <c r="HI31" s="3">
        <f t="shared" si="73"/>
        <v>0</v>
      </c>
      <c r="HJ31" s="3">
        <f>'[1]rshbö'!O31</f>
        <v>1969</v>
      </c>
      <c r="HK31" s="3">
        <f>'[1]int.bev.'!GI31</f>
        <v>1969</v>
      </c>
      <c r="HL31" s="63">
        <v>1969</v>
      </c>
      <c r="HM31" s="165">
        <f t="shared" si="74"/>
        <v>100</v>
      </c>
      <c r="HN31" s="33" t="s">
        <v>113</v>
      </c>
      <c r="HO31" s="26" t="s">
        <v>127</v>
      </c>
      <c r="HP31" s="27" t="s">
        <v>164</v>
      </c>
      <c r="HQ31" s="28">
        <f t="shared" si="61"/>
        <v>73554</v>
      </c>
      <c r="HR31" s="28">
        <f t="shared" si="62"/>
        <v>1958</v>
      </c>
      <c r="HS31" s="28">
        <f t="shared" si="63"/>
        <v>2727</v>
      </c>
      <c r="HT31" s="28">
        <f t="shared" si="64"/>
        <v>78239</v>
      </c>
      <c r="HU31" s="28">
        <f t="shared" si="65"/>
        <v>53404</v>
      </c>
      <c r="HV31" s="165">
        <f t="shared" si="75"/>
        <v>68.25751862881683</v>
      </c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</row>
    <row r="32" spans="1:256" ht="12.75">
      <c r="A32" s="91" t="s">
        <v>172</v>
      </c>
      <c r="B32" s="85" t="s">
        <v>175</v>
      </c>
      <c r="C32" s="101">
        <v>48327</v>
      </c>
      <c r="D32" s="3">
        <f t="shared" si="20"/>
        <v>255</v>
      </c>
      <c r="E32" s="3">
        <f>'[1]shbö'!E32</f>
        <v>0</v>
      </c>
      <c r="F32" s="3">
        <f>'[1]int.bev.'!D32</f>
        <v>48582</v>
      </c>
      <c r="G32" s="85">
        <v>36095</v>
      </c>
      <c r="H32" s="135">
        <f t="shared" si="21"/>
        <v>74.29706475649418</v>
      </c>
      <c r="I32" s="84" t="s">
        <v>172</v>
      </c>
      <c r="J32" s="85" t="s">
        <v>175</v>
      </c>
      <c r="K32" s="101">
        <v>0</v>
      </c>
      <c r="L32" s="3">
        <f t="shared" si="22"/>
        <v>0</v>
      </c>
      <c r="M32" s="3">
        <f>'[1]shbö'!H32</f>
        <v>0</v>
      </c>
      <c r="N32" s="3">
        <f>'[1]int.bev.'!K32</f>
        <v>0</v>
      </c>
      <c r="O32" s="85">
        <v>0</v>
      </c>
      <c r="P32" s="136">
        <v>0</v>
      </c>
      <c r="Q32" s="84" t="s">
        <v>172</v>
      </c>
      <c r="R32" s="85" t="s">
        <v>175</v>
      </c>
      <c r="S32" s="101">
        <v>0</v>
      </c>
      <c r="T32" s="3">
        <f t="shared" si="23"/>
        <v>0</v>
      </c>
      <c r="U32" s="3">
        <f>'[1]shbö'!K32</f>
        <v>0</v>
      </c>
      <c r="V32" s="3">
        <f>'[1]int.bev.'!R32</f>
        <v>0</v>
      </c>
      <c r="W32" s="85">
        <v>0</v>
      </c>
      <c r="X32" s="136">
        <v>0</v>
      </c>
      <c r="Y32" s="84" t="s">
        <v>172</v>
      </c>
      <c r="Z32" s="85" t="s">
        <v>175</v>
      </c>
      <c r="AA32" s="101">
        <v>0</v>
      </c>
      <c r="AB32" s="3">
        <f t="shared" si="24"/>
        <v>0</v>
      </c>
      <c r="AC32" s="3">
        <f>'[1]shbö'!N32</f>
        <v>0</v>
      </c>
      <c r="AD32" s="3">
        <f>'[1]int.bev.'!Y32</f>
        <v>0</v>
      </c>
      <c r="AE32" s="85">
        <v>0</v>
      </c>
      <c r="AF32" s="136">
        <v>0</v>
      </c>
      <c r="AG32" s="84" t="s">
        <v>172</v>
      </c>
      <c r="AH32" s="85" t="s">
        <v>175</v>
      </c>
      <c r="AI32" s="101">
        <v>289703</v>
      </c>
      <c r="AJ32" s="3">
        <f t="shared" si="25"/>
        <v>10637</v>
      </c>
      <c r="AK32" s="85">
        <v>0</v>
      </c>
      <c r="AL32" s="3">
        <f>'[1]int.bev.'!AF32</f>
        <v>300340</v>
      </c>
      <c r="AM32" s="85">
        <v>233584</v>
      </c>
      <c r="AN32" s="135">
        <f t="shared" si="26"/>
        <v>77.7731903842312</v>
      </c>
      <c r="AO32" s="84" t="s">
        <v>172</v>
      </c>
      <c r="AP32" s="85" t="s">
        <v>175</v>
      </c>
      <c r="AQ32" s="101">
        <v>0</v>
      </c>
      <c r="AR32" s="3">
        <f t="shared" si="27"/>
        <v>1154</v>
      </c>
      <c r="AS32" s="85">
        <v>0</v>
      </c>
      <c r="AT32" s="3">
        <f>'[1]int.bev.'!AM32</f>
        <v>1154</v>
      </c>
      <c r="AU32" s="85">
        <v>1154</v>
      </c>
      <c r="AV32" s="135">
        <f t="shared" si="28"/>
        <v>100</v>
      </c>
      <c r="AW32" s="84" t="s">
        <v>172</v>
      </c>
      <c r="AX32" s="85" t="s">
        <v>175</v>
      </c>
      <c r="AY32" s="102">
        <f t="shared" si="29"/>
        <v>289703</v>
      </c>
      <c r="AZ32" s="102">
        <f t="shared" si="54"/>
        <v>9483</v>
      </c>
      <c r="BA32" s="102">
        <f t="shared" si="55"/>
        <v>0</v>
      </c>
      <c r="BB32" s="102">
        <f t="shared" si="56"/>
        <v>299186</v>
      </c>
      <c r="BC32" s="102">
        <f t="shared" si="57"/>
        <v>232430</v>
      </c>
      <c r="BD32" s="135">
        <f t="shared" si="30"/>
        <v>77.68745863777048</v>
      </c>
      <c r="BE32" s="84" t="s">
        <v>172</v>
      </c>
      <c r="BF32" s="85" t="s">
        <v>175</v>
      </c>
      <c r="BG32" s="90">
        <v>8433</v>
      </c>
      <c r="BH32" s="3">
        <f t="shared" si="31"/>
        <v>0</v>
      </c>
      <c r="BI32" s="3">
        <f>'[1]shbö'!Q32</f>
        <v>293</v>
      </c>
      <c r="BJ32" s="3">
        <f>'[1]int.bev.'!BA32</f>
        <v>8726</v>
      </c>
      <c r="BK32" s="85">
        <v>11599</v>
      </c>
      <c r="BL32" s="135">
        <f t="shared" si="51"/>
        <v>132.92459316983727</v>
      </c>
      <c r="BM32" s="84" t="s">
        <v>172</v>
      </c>
      <c r="BN32" s="85" t="s">
        <v>175</v>
      </c>
      <c r="BO32" s="90">
        <v>4204</v>
      </c>
      <c r="BP32" s="3">
        <f t="shared" si="32"/>
        <v>0</v>
      </c>
      <c r="BQ32" s="3">
        <f>'[1]shbö'!V32</f>
        <v>0</v>
      </c>
      <c r="BR32" s="3">
        <f>'[1]int.bev.'!BH32</f>
        <v>4204</v>
      </c>
      <c r="BS32" s="85">
        <v>9289</v>
      </c>
      <c r="BT32" s="135">
        <f t="shared" si="77"/>
        <v>220.95623215984776</v>
      </c>
      <c r="BU32" s="84" t="s">
        <v>172</v>
      </c>
      <c r="BV32" s="85" t="s">
        <v>175</v>
      </c>
      <c r="BW32" s="90">
        <v>0</v>
      </c>
      <c r="BX32" s="3">
        <f t="shared" si="33"/>
        <v>0</v>
      </c>
      <c r="BY32" s="3">
        <f>'[1]shbö'!Y32</f>
        <v>0</v>
      </c>
      <c r="BZ32" s="3">
        <f>'[1]int.bev.'!BO32</f>
        <v>0</v>
      </c>
      <c r="CA32" s="85">
        <v>0</v>
      </c>
      <c r="CB32" s="136">
        <v>0</v>
      </c>
      <c r="CC32" s="84" t="s">
        <v>172</v>
      </c>
      <c r="CD32" s="85" t="s">
        <v>175</v>
      </c>
      <c r="CE32" s="91">
        <f t="shared" si="1"/>
        <v>4204</v>
      </c>
      <c r="CF32" s="3">
        <f t="shared" si="34"/>
        <v>0</v>
      </c>
      <c r="CG32" s="3">
        <f t="shared" si="35"/>
        <v>0</v>
      </c>
      <c r="CH32" s="3">
        <f t="shared" si="36"/>
        <v>4204</v>
      </c>
      <c r="CI32" s="91">
        <f t="shared" si="37"/>
        <v>9289</v>
      </c>
      <c r="CJ32" s="135">
        <f t="shared" si="76"/>
        <v>220.95623215984776</v>
      </c>
      <c r="CK32" s="84" t="s">
        <v>172</v>
      </c>
      <c r="CL32" s="85" t="s">
        <v>175</v>
      </c>
      <c r="CM32" s="90">
        <v>0</v>
      </c>
      <c r="CN32" s="3">
        <f t="shared" si="38"/>
        <v>0</v>
      </c>
      <c r="CO32" s="3">
        <f>'[1]shbö'!AE32</f>
        <v>0</v>
      </c>
      <c r="CP32" s="3">
        <f>'[1]int.bev.'!CC32</f>
        <v>0</v>
      </c>
      <c r="CQ32" s="85">
        <v>0</v>
      </c>
      <c r="CR32" s="136">
        <v>0</v>
      </c>
      <c r="CS32" s="84" t="s">
        <v>172</v>
      </c>
      <c r="CT32" s="85" t="s">
        <v>175</v>
      </c>
      <c r="CU32" s="103">
        <f t="shared" si="2"/>
        <v>4229</v>
      </c>
      <c r="CV32" s="103">
        <f t="shared" si="58"/>
        <v>0</v>
      </c>
      <c r="CW32" s="103">
        <f t="shared" si="58"/>
        <v>293</v>
      </c>
      <c r="CX32" s="103">
        <f t="shared" si="58"/>
        <v>4522</v>
      </c>
      <c r="CY32" s="103">
        <f t="shared" si="58"/>
        <v>2310</v>
      </c>
      <c r="CZ32" s="135">
        <f t="shared" si="52"/>
        <v>51.08359133126935</v>
      </c>
      <c r="DA32" s="84" t="s">
        <v>172</v>
      </c>
      <c r="DB32" s="85" t="s">
        <v>175</v>
      </c>
      <c r="DC32" s="90">
        <v>0</v>
      </c>
      <c r="DD32" s="3">
        <f t="shared" si="39"/>
        <v>0</v>
      </c>
      <c r="DE32" s="3">
        <f>'[1]shbö'!AM32</f>
        <v>0</v>
      </c>
      <c r="DF32" s="3">
        <f>'[1]int.bev.'!CQ32</f>
        <v>0</v>
      </c>
      <c r="DG32" s="85">
        <v>0</v>
      </c>
      <c r="DH32" s="136">
        <v>0</v>
      </c>
      <c r="DI32" s="84" t="s">
        <v>172</v>
      </c>
      <c r="DJ32" s="85" t="s">
        <v>175</v>
      </c>
      <c r="DK32" s="91">
        <f t="shared" si="4"/>
        <v>4229</v>
      </c>
      <c r="DL32" s="3">
        <f t="shared" si="40"/>
        <v>0</v>
      </c>
      <c r="DM32" s="3">
        <f>'[1]shbö'!AP32</f>
        <v>293</v>
      </c>
      <c r="DN32" s="3">
        <f>'[1]int.bev.'!CX32</f>
        <v>4522</v>
      </c>
      <c r="DO32" s="87">
        <f t="shared" si="49"/>
        <v>2310</v>
      </c>
      <c r="DP32" s="135">
        <f t="shared" si="53"/>
        <v>51.08359133126935</v>
      </c>
      <c r="DQ32" s="84" t="s">
        <v>172</v>
      </c>
      <c r="DR32" s="85" t="s">
        <v>175</v>
      </c>
      <c r="DS32" s="90">
        <v>0</v>
      </c>
      <c r="DT32" s="3">
        <f t="shared" si="41"/>
        <v>0</v>
      </c>
      <c r="DU32" s="3">
        <f>'[1]shbö'!AS32</f>
        <v>0</v>
      </c>
      <c r="DV32" s="3">
        <f>'[1]int.bev.'!DE32</f>
        <v>0</v>
      </c>
      <c r="DW32" s="85">
        <v>0</v>
      </c>
      <c r="DX32" s="136">
        <v>0</v>
      </c>
      <c r="DY32" s="85" t="s">
        <v>253</v>
      </c>
      <c r="DZ32" s="81">
        <v>0</v>
      </c>
      <c r="EA32" s="90">
        <v>15585</v>
      </c>
      <c r="EB32" s="3">
        <f t="shared" si="42"/>
        <v>0</v>
      </c>
      <c r="EC32" s="3">
        <f>'[1]shbö'!AV32</f>
        <v>-1541</v>
      </c>
      <c r="ED32" s="3">
        <f>'[1]int.bev.'!DL32</f>
        <v>14044</v>
      </c>
      <c r="EE32" s="85">
        <v>14134</v>
      </c>
      <c r="EF32" s="135">
        <f t="shared" si="43"/>
        <v>100.64084306465395</v>
      </c>
      <c r="EG32" s="84" t="s">
        <v>172</v>
      </c>
      <c r="EH32" s="85" t="s">
        <v>175</v>
      </c>
      <c r="EI32" s="90">
        <v>8774</v>
      </c>
      <c r="EJ32" s="3">
        <f t="shared" si="44"/>
        <v>0</v>
      </c>
      <c r="EK32" s="3">
        <f>'[1]shbö'!AY32</f>
        <v>554</v>
      </c>
      <c r="EL32" s="3">
        <f>'[1]int.bev.'!DS32</f>
        <v>9328</v>
      </c>
      <c r="EM32" s="85">
        <v>9328</v>
      </c>
      <c r="EN32" s="135">
        <f t="shared" si="50"/>
        <v>100</v>
      </c>
      <c r="EO32" s="84" t="s">
        <v>172</v>
      </c>
      <c r="EP32" s="85" t="s">
        <v>175</v>
      </c>
      <c r="EQ32" s="102">
        <f t="shared" si="5"/>
        <v>6811</v>
      </c>
      <c r="ER32" s="102">
        <f t="shared" si="59"/>
        <v>0</v>
      </c>
      <c r="ES32" s="102">
        <f t="shared" si="59"/>
        <v>-2095</v>
      </c>
      <c r="ET32" s="102">
        <f t="shared" si="59"/>
        <v>4716</v>
      </c>
      <c r="EU32" s="102">
        <f t="shared" si="59"/>
        <v>4806</v>
      </c>
      <c r="EV32" s="135">
        <f t="shared" si="45"/>
        <v>101.90839694656488</v>
      </c>
      <c r="EW32" s="84" t="s">
        <v>172</v>
      </c>
      <c r="EX32" s="85" t="s">
        <v>175</v>
      </c>
      <c r="EY32" s="103">
        <f t="shared" si="7"/>
        <v>362048</v>
      </c>
      <c r="EZ32" s="103">
        <f t="shared" si="8"/>
        <v>10892</v>
      </c>
      <c r="FA32" s="103">
        <f t="shared" si="9"/>
        <v>-1248</v>
      </c>
      <c r="FB32" s="103">
        <f t="shared" si="10"/>
        <v>371692</v>
      </c>
      <c r="FC32" s="103">
        <f t="shared" si="11"/>
        <v>295412</v>
      </c>
      <c r="FD32" s="135">
        <f t="shared" si="46"/>
        <v>79.4776320179073</v>
      </c>
      <c r="FE32" s="84" t="s">
        <v>172</v>
      </c>
      <c r="FF32" s="85" t="s">
        <v>175</v>
      </c>
      <c r="FG32" s="103">
        <f t="shared" si="12"/>
        <v>349070</v>
      </c>
      <c r="FH32" s="103">
        <f t="shared" si="60"/>
        <v>9738</v>
      </c>
      <c r="FI32" s="103">
        <f t="shared" si="60"/>
        <v>-1802</v>
      </c>
      <c r="FJ32" s="103">
        <f t="shared" si="60"/>
        <v>357006</v>
      </c>
      <c r="FK32" s="103">
        <f t="shared" si="60"/>
        <v>275641</v>
      </c>
      <c r="FL32" s="135">
        <f t="shared" si="47"/>
        <v>77.20906651428827</v>
      </c>
      <c r="FM32" s="84" t="s">
        <v>172</v>
      </c>
      <c r="FN32" s="85" t="s">
        <v>175</v>
      </c>
      <c r="FO32" s="103">
        <f t="shared" si="14"/>
        <v>12978</v>
      </c>
      <c r="FP32" s="103">
        <f t="shared" si="15"/>
        <v>1154</v>
      </c>
      <c r="FQ32" s="103">
        <f t="shared" si="16"/>
        <v>554</v>
      </c>
      <c r="FR32" s="103">
        <f t="shared" si="17"/>
        <v>14686</v>
      </c>
      <c r="FS32" s="103">
        <f t="shared" si="18"/>
        <v>19771</v>
      </c>
      <c r="FT32" s="135">
        <f t="shared" si="48"/>
        <v>134.6248127468337</v>
      </c>
      <c r="FU32" s="33" t="s">
        <v>113</v>
      </c>
      <c r="FV32" s="26" t="s">
        <v>129</v>
      </c>
      <c r="FW32" s="27" t="s">
        <v>161</v>
      </c>
      <c r="FX32" s="63">
        <v>8222</v>
      </c>
      <c r="FY32" s="3">
        <f t="shared" si="66"/>
        <v>178</v>
      </c>
      <c r="FZ32" s="3">
        <f>'[1]rshbö'!F32</f>
        <v>13</v>
      </c>
      <c r="GA32" s="3">
        <f>'[1]int.bev.'!FC32</f>
        <v>8413</v>
      </c>
      <c r="GB32" s="63">
        <v>5775</v>
      </c>
      <c r="GC32" s="165">
        <f t="shared" si="67"/>
        <v>68.64376560085582</v>
      </c>
      <c r="GD32" s="33" t="s">
        <v>113</v>
      </c>
      <c r="GE32" s="26" t="s">
        <v>129</v>
      </c>
      <c r="GF32" s="27" t="s">
        <v>161</v>
      </c>
      <c r="GG32" s="63">
        <v>0</v>
      </c>
      <c r="GH32" s="3">
        <f t="shared" si="68"/>
        <v>0</v>
      </c>
      <c r="GI32" s="3">
        <f>'[1]rshbö'!I32</f>
        <v>0</v>
      </c>
      <c r="GJ32" s="3">
        <f>'[1]int.bev.'!FK32</f>
        <v>0</v>
      </c>
      <c r="GK32" s="63">
        <v>0</v>
      </c>
      <c r="GL32" s="227">
        <v>0</v>
      </c>
      <c r="GM32" s="33" t="s">
        <v>113</v>
      </c>
      <c r="GN32" s="26" t="s">
        <v>129</v>
      </c>
      <c r="GO32" s="27" t="s">
        <v>161</v>
      </c>
      <c r="GP32" s="63">
        <v>79158</v>
      </c>
      <c r="GQ32" s="3">
        <f t="shared" si="69"/>
        <v>5381</v>
      </c>
      <c r="GR32" s="368">
        <v>0</v>
      </c>
      <c r="GS32" s="3">
        <f>'[1]int.bev.'!FS32</f>
        <v>84539</v>
      </c>
      <c r="GT32" s="63">
        <v>52164</v>
      </c>
      <c r="GU32" s="165">
        <f t="shared" si="70"/>
        <v>61.704065579200126</v>
      </c>
      <c r="GV32" s="33" t="s">
        <v>113</v>
      </c>
      <c r="GW32" s="26" t="s">
        <v>129</v>
      </c>
      <c r="GX32" s="27" t="s">
        <v>161</v>
      </c>
      <c r="GY32" s="63">
        <v>0</v>
      </c>
      <c r="GZ32" s="3">
        <f t="shared" si="71"/>
        <v>0</v>
      </c>
      <c r="HA32" s="3">
        <f>'[1]rshbö'!L32</f>
        <v>225</v>
      </c>
      <c r="HB32" s="3">
        <f>'[1]int.bev.'!GA32</f>
        <v>225</v>
      </c>
      <c r="HC32" s="63">
        <v>1966</v>
      </c>
      <c r="HD32" s="165">
        <f t="shared" si="72"/>
        <v>873.7777777777777</v>
      </c>
      <c r="HE32" s="33" t="s">
        <v>113</v>
      </c>
      <c r="HF32" s="26" t="s">
        <v>129</v>
      </c>
      <c r="HG32" s="27" t="s">
        <v>161</v>
      </c>
      <c r="HH32" s="63">
        <v>0</v>
      </c>
      <c r="HI32" s="3">
        <f t="shared" si="73"/>
        <v>0</v>
      </c>
      <c r="HJ32" s="3">
        <f>'[1]rshbö'!O32</f>
        <v>97</v>
      </c>
      <c r="HK32" s="3">
        <f>'[1]int.bev.'!GI32</f>
        <v>97</v>
      </c>
      <c r="HL32" s="63">
        <v>97</v>
      </c>
      <c r="HM32" s="165">
        <f t="shared" si="74"/>
        <v>100</v>
      </c>
      <c r="HN32" s="33" t="s">
        <v>113</v>
      </c>
      <c r="HO32" s="26" t="s">
        <v>129</v>
      </c>
      <c r="HP32" s="27" t="s">
        <v>161</v>
      </c>
      <c r="HQ32" s="28">
        <f t="shared" si="61"/>
        <v>87380</v>
      </c>
      <c r="HR32" s="28">
        <f t="shared" si="62"/>
        <v>5559</v>
      </c>
      <c r="HS32" s="28">
        <f t="shared" si="63"/>
        <v>335</v>
      </c>
      <c r="HT32" s="28">
        <f t="shared" si="64"/>
        <v>93274</v>
      </c>
      <c r="HU32" s="28">
        <f t="shared" si="65"/>
        <v>60002</v>
      </c>
      <c r="HV32" s="165">
        <f t="shared" si="75"/>
        <v>64.32875184938996</v>
      </c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  <c r="IR32" s="156"/>
      <c r="IS32" s="156"/>
      <c r="IT32" s="156"/>
      <c r="IU32" s="156"/>
      <c r="IV32" s="156"/>
    </row>
    <row r="33" spans="1:256" ht="12.75">
      <c r="A33" s="91" t="s">
        <v>174</v>
      </c>
      <c r="B33" s="85" t="s">
        <v>177</v>
      </c>
      <c r="C33" s="101">
        <v>1781</v>
      </c>
      <c r="D33" s="3">
        <f t="shared" si="20"/>
        <v>0</v>
      </c>
      <c r="E33" s="3">
        <f>'[1]shbö'!E33</f>
        <v>631</v>
      </c>
      <c r="F33" s="3">
        <f>'[1]int.bev.'!D33</f>
        <v>2412</v>
      </c>
      <c r="G33" s="85">
        <v>2466</v>
      </c>
      <c r="H33" s="135">
        <f t="shared" si="21"/>
        <v>102.23880597014924</v>
      </c>
      <c r="I33" s="84" t="s">
        <v>174</v>
      </c>
      <c r="J33" s="85" t="s">
        <v>177</v>
      </c>
      <c r="K33" s="101">
        <v>0</v>
      </c>
      <c r="L33" s="3">
        <f t="shared" si="22"/>
        <v>0</v>
      </c>
      <c r="M33" s="3">
        <f>'[1]shbö'!H33</f>
        <v>0</v>
      </c>
      <c r="N33" s="3">
        <f>'[1]int.bev.'!K33</f>
        <v>0</v>
      </c>
      <c r="O33" s="85">
        <v>0</v>
      </c>
      <c r="P33" s="136">
        <v>0</v>
      </c>
      <c r="Q33" s="84" t="s">
        <v>174</v>
      </c>
      <c r="R33" s="85" t="s">
        <v>177</v>
      </c>
      <c r="S33" s="101">
        <v>0</v>
      </c>
      <c r="T33" s="3">
        <f t="shared" si="23"/>
        <v>0</v>
      </c>
      <c r="U33" s="3">
        <f>'[1]shbö'!K33</f>
        <v>0</v>
      </c>
      <c r="V33" s="3">
        <f>'[1]int.bev.'!R33</f>
        <v>0</v>
      </c>
      <c r="W33" s="85">
        <v>0</v>
      </c>
      <c r="X33" s="136">
        <v>0</v>
      </c>
      <c r="Y33" s="84" t="s">
        <v>174</v>
      </c>
      <c r="Z33" s="85" t="s">
        <v>177</v>
      </c>
      <c r="AA33" s="101">
        <v>0</v>
      </c>
      <c r="AB33" s="3">
        <f t="shared" si="24"/>
        <v>0</v>
      </c>
      <c r="AC33" s="3">
        <f>'[1]shbö'!N33</f>
        <v>0</v>
      </c>
      <c r="AD33" s="3">
        <f>'[1]int.bev.'!Y33</f>
        <v>0</v>
      </c>
      <c r="AE33" s="85">
        <v>0</v>
      </c>
      <c r="AF33" s="136">
        <v>0</v>
      </c>
      <c r="AG33" s="84" t="s">
        <v>174</v>
      </c>
      <c r="AH33" s="85" t="s">
        <v>177</v>
      </c>
      <c r="AI33" s="101">
        <v>98609</v>
      </c>
      <c r="AJ33" s="3">
        <f t="shared" si="25"/>
        <v>6765</v>
      </c>
      <c r="AK33" s="85">
        <v>0</v>
      </c>
      <c r="AL33" s="3">
        <f>'[1]int.bev.'!AF33</f>
        <v>105374</v>
      </c>
      <c r="AM33" s="85">
        <v>76351</v>
      </c>
      <c r="AN33" s="135">
        <f t="shared" si="26"/>
        <v>72.45715261829294</v>
      </c>
      <c r="AO33" s="84" t="s">
        <v>174</v>
      </c>
      <c r="AP33" s="85" t="s">
        <v>177</v>
      </c>
      <c r="AQ33" s="101">
        <v>533</v>
      </c>
      <c r="AR33" s="3">
        <f t="shared" si="27"/>
        <v>-66</v>
      </c>
      <c r="AS33" s="85">
        <v>0</v>
      </c>
      <c r="AT33" s="3">
        <f>'[1]int.bev.'!AM33</f>
        <v>467</v>
      </c>
      <c r="AU33" s="85">
        <v>467</v>
      </c>
      <c r="AV33" s="135">
        <f t="shared" si="28"/>
        <v>100</v>
      </c>
      <c r="AW33" s="84" t="s">
        <v>174</v>
      </c>
      <c r="AX33" s="85" t="s">
        <v>177</v>
      </c>
      <c r="AY33" s="102">
        <f t="shared" si="29"/>
        <v>98076</v>
      </c>
      <c r="AZ33" s="102">
        <f t="shared" si="54"/>
        <v>6831</v>
      </c>
      <c r="BA33" s="102">
        <f t="shared" si="55"/>
        <v>0</v>
      </c>
      <c r="BB33" s="102">
        <f t="shared" si="56"/>
        <v>104907</v>
      </c>
      <c r="BC33" s="102">
        <f t="shared" si="57"/>
        <v>75884</v>
      </c>
      <c r="BD33" s="135">
        <f t="shared" si="30"/>
        <v>72.33454392938508</v>
      </c>
      <c r="BE33" s="84" t="s">
        <v>174</v>
      </c>
      <c r="BF33" s="85" t="s">
        <v>177</v>
      </c>
      <c r="BG33" s="90">
        <v>600</v>
      </c>
      <c r="BH33" s="3">
        <f t="shared" si="31"/>
        <v>0</v>
      </c>
      <c r="BI33" s="3">
        <f>'[1]shbö'!Q33</f>
        <v>428</v>
      </c>
      <c r="BJ33" s="3">
        <f>'[1]int.bev.'!BA33</f>
        <v>1028</v>
      </c>
      <c r="BK33" s="85">
        <v>4654</v>
      </c>
      <c r="BL33" s="135">
        <f t="shared" si="51"/>
        <v>452.7237354085603</v>
      </c>
      <c r="BM33" s="84" t="s">
        <v>174</v>
      </c>
      <c r="BN33" s="85" t="s">
        <v>177</v>
      </c>
      <c r="BO33" s="90">
        <v>400</v>
      </c>
      <c r="BP33" s="3">
        <f t="shared" si="32"/>
        <v>0</v>
      </c>
      <c r="BQ33" s="3">
        <f>'[1]shbö'!V33</f>
        <v>0</v>
      </c>
      <c r="BR33" s="3">
        <f>'[1]int.bev.'!BH33</f>
        <v>400</v>
      </c>
      <c r="BS33" s="85">
        <v>63</v>
      </c>
      <c r="BT33" s="135">
        <f t="shared" si="77"/>
        <v>15.75</v>
      </c>
      <c r="BU33" s="84" t="s">
        <v>174</v>
      </c>
      <c r="BV33" s="85" t="s">
        <v>177</v>
      </c>
      <c r="BW33" s="90">
        <v>0</v>
      </c>
      <c r="BX33" s="3">
        <f t="shared" si="33"/>
        <v>0</v>
      </c>
      <c r="BY33" s="3">
        <f>'[1]shbö'!Y33</f>
        <v>0</v>
      </c>
      <c r="BZ33" s="3">
        <f>'[1]int.bev.'!BO33</f>
        <v>0</v>
      </c>
      <c r="CA33" s="85">
        <v>0</v>
      </c>
      <c r="CB33" s="136">
        <v>0</v>
      </c>
      <c r="CC33" s="84" t="s">
        <v>174</v>
      </c>
      <c r="CD33" s="85" t="s">
        <v>177</v>
      </c>
      <c r="CE33" s="91">
        <f t="shared" si="1"/>
        <v>400</v>
      </c>
      <c r="CF33" s="3">
        <f t="shared" si="34"/>
        <v>0</v>
      </c>
      <c r="CG33" s="3">
        <f t="shared" si="35"/>
        <v>0</v>
      </c>
      <c r="CH33" s="3">
        <f t="shared" si="36"/>
        <v>400</v>
      </c>
      <c r="CI33" s="91">
        <f t="shared" si="37"/>
        <v>63</v>
      </c>
      <c r="CJ33" s="135">
        <f t="shared" si="76"/>
        <v>15.75</v>
      </c>
      <c r="CK33" s="84" t="s">
        <v>174</v>
      </c>
      <c r="CL33" s="85" t="s">
        <v>177</v>
      </c>
      <c r="CM33" s="90">
        <v>0</v>
      </c>
      <c r="CN33" s="3">
        <f t="shared" si="38"/>
        <v>0</v>
      </c>
      <c r="CO33" s="3">
        <f>'[1]shbö'!AE33</f>
        <v>0</v>
      </c>
      <c r="CP33" s="3">
        <f>'[1]int.bev.'!CC33</f>
        <v>0</v>
      </c>
      <c r="CQ33" s="85">
        <v>0</v>
      </c>
      <c r="CR33" s="136">
        <v>0</v>
      </c>
      <c r="CS33" s="84" t="s">
        <v>174</v>
      </c>
      <c r="CT33" s="85" t="s">
        <v>177</v>
      </c>
      <c r="CU33" s="103">
        <f t="shared" si="2"/>
        <v>200</v>
      </c>
      <c r="CV33" s="103">
        <f t="shared" si="58"/>
        <v>0</v>
      </c>
      <c r="CW33" s="103">
        <f t="shared" si="58"/>
        <v>428</v>
      </c>
      <c r="CX33" s="103">
        <f t="shared" si="58"/>
        <v>628</v>
      </c>
      <c r="CY33" s="103">
        <f t="shared" si="58"/>
        <v>4591</v>
      </c>
      <c r="CZ33" s="135">
        <f t="shared" si="52"/>
        <v>731.0509554140127</v>
      </c>
      <c r="DA33" s="84" t="s">
        <v>174</v>
      </c>
      <c r="DB33" s="85" t="s">
        <v>177</v>
      </c>
      <c r="DC33" s="90">
        <v>0</v>
      </c>
      <c r="DD33" s="3">
        <f t="shared" si="39"/>
        <v>0</v>
      </c>
      <c r="DE33" s="3">
        <f>'[1]shbö'!AM33</f>
        <v>0</v>
      </c>
      <c r="DF33" s="3">
        <f>'[1]int.bev.'!CQ33</f>
        <v>0</v>
      </c>
      <c r="DG33" s="85">
        <v>0</v>
      </c>
      <c r="DH33" s="136">
        <v>0</v>
      </c>
      <c r="DI33" s="84" t="s">
        <v>174</v>
      </c>
      <c r="DJ33" s="85" t="s">
        <v>177</v>
      </c>
      <c r="DK33" s="91">
        <f t="shared" si="4"/>
        <v>200</v>
      </c>
      <c r="DL33" s="3">
        <f t="shared" si="40"/>
        <v>0</v>
      </c>
      <c r="DM33" s="3">
        <f>'[1]shbö'!AP33</f>
        <v>428</v>
      </c>
      <c r="DN33" s="3">
        <f>'[1]int.bev.'!CX33</f>
        <v>628</v>
      </c>
      <c r="DO33" s="87">
        <f t="shared" si="49"/>
        <v>709</v>
      </c>
      <c r="DP33" s="135">
        <f t="shared" si="53"/>
        <v>112.89808917197452</v>
      </c>
      <c r="DQ33" s="84" t="s">
        <v>174</v>
      </c>
      <c r="DR33" s="85" t="s">
        <v>177</v>
      </c>
      <c r="DS33" s="90">
        <v>0</v>
      </c>
      <c r="DT33" s="3">
        <f t="shared" si="41"/>
        <v>0</v>
      </c>
      <c r="DU33" s="3">
        <f>'[1]shbö'!AS33</f>
        <v>0</v>
      </c>
      <c r="DV33" s="3">
        <f>'[1]int.bev.'!DE33</f>
        <v>0</v>
      </c>
      <c r="DW33" s="85">
        <v>0</v>
      </c>
      <c r="DX33" s="136">
        <v>0</v>
      </c>
      <c r="DY33" s="85" t="s">
        <v>254</v>
      </c>
      <c r="DZ33" s="81">
        <v>3882</v>
      </c>
      <c r="EA33" s="90">
        <v>7502</v>
      </c>
      <c r="EB33" s="3">
        <f t="shared" si="42"/>
        <v>0</v>
      </c>
      <c r="EC33" s="3">
        <f>'[1]shbö'!AV33</f>
        <v>-815</v>
      </c>
      <c r="ED33" s="3">
        <f>'[1]int.bev.'!DL33</f>
        <v>6687</v>
      </c>
      <c r="EE33" s="85">
        <v>6687</v>
      </c>
      <c r="EF33" s="135">
        <f t="shared" si="43"/>
        <v>100</v>
      </c>
      <c r="EG33" s="84" t="s">
        <v>174</v>
      </c>
      <c r="EH33" s="85" t="s">
        <v>177</v>
      </c>
      <c r="EI33" s="90">
        <v>989</v>
      </c>
      <c r="EJ33" s="3">
        <f t="shared" si="44"/>
        <v>0</v>
      </c>
      <c r="EK33" s="3">
        <f>'[1]shbö'!AY33</f>
        <v>0</v>
      </c>
      <c r="EL33" s="3">
        <f>'[1]int.bev.'!DS33</f>
        <v>989</v>
      </c>
      <c r="EM33" s="85">
        <v>989</v>
      </c>
      <c r="EN33" s="135">
        <f t="shared" si="50"/>
        <v>100</v>
      </c>
      <c r="EO33" s="84" t="s">
        <v>174</v>
      </c>
      <c r="EP33" s="85" t="s">
        <v>177</v>
      </c>
      <c r="EQ33" s="102">
        <f t="shared" si="5"/>
        <v>6513</v>
      </c>
      <c r="ER33" s="102">
        <f t="shared" si="59"/>
        <v>0</v>
      </c>
      <c r="ES33" s="102">
        <f t="shared" si="59"/>
        <v>-815</v>
      </c>
      <c r="ET33" s="102">
        <f t="shared" si="59"/>
        <v>5698</v>
      </c>
      <c r="EU33" s="102">
        <f t="shared" si="59"/>
        <v>5698</v>
      </c>
      <c r="EV33" s="135">
        <f t="shared" si="45"/>
        <v>100</v>
      </c>
      <c r="EW33" s="84" t="s">
        <v>174</v>
      </c>
      <c r="EX33" s="85" t="s">
        <v>177</v>
      </c>
      <c r="EY33" s="103">
        <f t="shared" si="7"/>
        <v>108492</v>
      </c>
      <c r="EZ33" s="103">
        <f t="shared" si="8"/>
        <v>6765</v>
      </c>
      <c r="FA33" s="103">
        <f t="shared" si="9"/>
        <v>244</v>
      </c>
      <c r="FB33" s="103">
        <f t="shared" si="10"/>
        <v>115501</v>
      </c>
      <c r="FC33" s="103">
        <f t="shared" si="11"/>
        <v>90158</v>
      </c>
      <c r="FD33" s="135">
        <f t="shared" si="46"/>
        <v>78.05819863031489</v>
      </c>
      <c r="FE33" s="84" t="s">
        <v>174</v>
      </c>
      <c r="FF33" s="85" t="s">
        <v>177</v>
      </c>
      <c r="FG33" s="103">
        <f t="shared" si="12"/>
        <v>106570</v>
      </c>
      <c r="FH33" s="103">
        <f t="shared" si="60"/>
        <v>6831</v>
      </c>
      <c r="FI33" s="103">
        <f t="shared" si="60"/>
        <v>244</v>
      </c>
      <c r="FJ33" s="103">
        <f t="shared" si="60"/>
        <v>113645</v>
      </c>
      <c r="FK33" s="103">
        <f t="shared" si="60"/>
        <v>88639</v>
      </c>
      <c r="FL33" s="135">
        <f t="shared" si="47"/>
        <v>77.99639227418716</v>
      </c>
      <c r="FM33" s="84" t="s">
        <v>174</v>
      </c>
      <c r="FN33" s="85" t="s">
        <v>177</v>
      </c>
      <c r="FO33" s="103">
        <f t="shared" si="14"/>
        <v>1922</v>
      </c>
      <c r="FP33" s="103">
        <f t="shared" si="15"/>
        <v>-66</v>
      </c>
      <c r="FQ33" s="103">
        <f t="shared" si="16"/>
        <v>0</v>
      </c>
      <c r="FR33" s="103">
        <f t="shared" si="17"/>
        <v>1856</v>
      </c>
      <c r="FS33" s="103">
        <f t="shared" si="18"/>
        <v>1519</v>
      </c>
      <c r="FT33" s="135">
        <f t="shared" si="48"/>
        <v>81.84267241379311</v>
      </c>
      <c r="FU33" s="33" t="s">
        <v>113</v>
      </c>
      <c r="FV33" s="26" t="s">
        <v>131</v>
      </c>
      <c r="FW33" s="27" t="s">
        <v>100</v>
      </c>
      <c r="FX33" s="63">
        <v>1230</v>
      </c>
      <c r="FY33" s="3">
        <f t="shared" si="66"/>
        <v>23</v>
      </c>
      <c r="FZ33" s="3">
        <f>'[1]rshbö'!F33</f>
        <v>0</v>
      </c>
      <c r="GA33" s="3">
        <f>'[1]int.bev.'!FC33</f>
        <v>1253</v>
      </c>
      <c r="GB33" s="63">
        <v>196</v>
      </c>
      <c r="GC33" s="165">
        <f t="shared" si="67"/>
        <v>15.64245810055866</v>
      </c>
      <c r="GD33" s="33" t="s">
        <v>113</v>
      </c>
      <c r="GE33" s="26" t="s">
        <v>131</v>
      </c>
      <c r="GF33" s="27" t="s">
        <v>100</v>
      </c>
      <c r="GG33" s="63">
        <v>0</v>
      </c>
      <c r="GH33" s="3">
        <f t="shared" si="68"/>
        <v>0</v>
      </c>
      <c r="GI33" s="3">
        <f>'[1]rshbö'!I33</f>
        <v>0</v>
      </c>
      <c r="GJ33" s="3">
        <f>'[1]int.bev.'!FK33</f>
        <v>0</v>
      </c>
      <c r="GK33" s="63">
        <v>0</v>
      </c>
      <c r="GL33" s="227">
        <v>0</v>
      </c>
      <c r="GM33" s="33" t="s">
        <v>113</v>
      </c>
      <c r="GN33" s="26" t="s">
        <v>131</v>
      </c>
      <c r="GO33" s="27" t="s">
        <v>100</v>
      </c>
      <c r="GP33" s="63">
        <v>44061</v>
      </c>
      <c r="GQ33" s="3">
        <f t="shared" si="69"/>
        <v>2599</v>
      </c>
      <c r="GR33" s="368">
        <v>0</v>
      </c>
      <c r="GS33" s="3">
        <f>'[1]int.bev.'!FS33</f>
        <v>46660</v>
      </c>
      <c r="GT33" s="63">
        <v>29700</v>
      </c>
      <c r="GU33" s="165">
        <f t="shared" si="70"/>
        <v>63.65195027861124</v>
      </c>
      <c r="GV33" s="33" t="s">
        <v>113</v>
      </c>
      <c r="GW33" s="26" t="s">
        <v>131</v>
      </c>
      <c r="GX33" s="27" t="s">
        <v>100</v>
      </c>
      <c r="GY33" s="63">
        <v>0</v>
      </c>
      <c r="GZ33" s="3">
        <f t="shared" si="71"/>
        <v>0</v>
      </c>
      <c r="HA33" s="3">
        <f>'[1]rshbö'!L33</f>
        <v>537</v>
      </c>
      <c r="HB33" s="3">
        <f>'[1]int.bev.'!GA33</f>
        <v>537</v>
      </c>
      <c r="HC33" s="63">
        <v>1379</v>
      </c>
      <c r="HD33" s="165">
        <f t="shared" si="72"/>
        <v>256.7970204841713</v>
      </c>
      <c r="HE33" s="33" t="s">
        <v>113</v>
      </c>
      <c r="HF33" s="26" t="s">
        <v>131</v>
      </c>
      <c r="HG33" s="27" t="s">
        <v>100</v>
      </c>
      <c r="HH33" s="63">
        <v>0</v>
      </c>
      <c r="HI33" s="3">
        <f t="shared" si="73"/>
        <v>0</v>
      </c>
      <c r="HJ33" s="3">
        <f>'[1]rshbö'!O33</f>
        <v>63</v>
      </c>
      <c r="HK33" s="3">
        <f>'[1]int.bev.'!GI33</f>
        <v>63</v>
      </c>
      <c r="HL33" s="63">
        <v>63</v>
      </c>
      <c r="HM33" s="165">
        <f t="shared" si="74"/>
        <v>100</v>
      </c>
      <c r="HN33" s="33" t="s">
        <v>113</v>
      </c>
      <c r="HO33" s="26" t="s">
        <v>131</v>
      </c>
      <c r="HP33" s="27" t="s">
        <v>100</v>
      </c>
      <c r="HQ33" s="28">
        <f t="shared" si="61"/>
        <v>45291</v>
      </c>
      <c r="HR33" s="28">
        <f t="shared" si="62"/>
        <v>2622</v>
      </c>
      <c r="HS33" s="28">
        <f t="shared" si="63"/>
        <v>600</v>
      </c>
      <c r="HT33" s="28">
        <f t="shared" si="64"/>
        <v>48513</v>
      </c>
      <c r="HU33" s="28">
        <f t="shared" si="65"/>
        <v>31338</v>
      </c>
      <c r="HV33" s="165">
        <f t="shared" si="75"/>
        <v>64.59711829818812</v>
      </c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ht="12.75">
      <c r="A34" s="91" t="s">
        <v>176</v>
      </c>
      <c r="B34" s="85" t="s">
        <v>179</v>
      </c>
      <c r="C34" s="101">
        <v>19093</v>
      </c>
      <c r="D34" s="3">
        <f t="shared" si="20"/>
        <v>518</v>
      </c>
      <c r="E34" s="3">
        <f>'[1]shbö'!E34</f>
        <v>0</v>
      </c>
      <c r="F34" s="3">
        <f>'[1]int.bev.'!D34</f>
        <v>19611</v>
      </c>
      <c r="G34" s="85">
        <v>14319</v>
      </c>
      <c r="H34" s="135">
        <f t="shared" si="21"/>
        <v>73.01514456172556</v>
      </c>
      <c r="I34" s="84" t="s">
        <v>176</v>
      </c>
      <c r="J34" s="85" t="s">
        <v>179</v>
      </c>
      <c r="K34" s="101">
        <v>0</v>
      </c>
      <c r="L34" s="3">
        <f t="shared" si="22"/>
        <v>0</v>
      </c>
      <c r="M34" s="3">
        <f>'[1]shbö'!H34</f>
        <v>0</v>
      </c>
      <c r="N34" s="3">
        <f>'[1]int.bev.'!K34</f>
        <v>0</v>
      </c>
      <c r="O34" s="85">
        <v>0</v>
      </c>
      <c r="P34" s="136">
        <v>0</v>
      </c>
      <c r="Q34" s="84" t="s">
        <v>176</v>
      </c>
      <c r="R34" s="85" t="s">
        <v>179</v>
      </c>
      <c r="S34" s="101">
        <v>0</v>
      </c>
      <c r="T34" s="3">
        <f t="shared" si="23"/>
        <v>0</v>
      </c>
      <c r="U34" s="3">
        <f>'[1]shbö'!K34</f>
        <v>0</v>
      </c>
      <c r="V34" s="3">
        <f>'[1]int.bev.'!R34</f>
        <v>0</v>
      </c>
      <c r="W34" s="85">
        <v>0</v>
      </c>
      <c r="X34" s="136">
        <v>0</v>
      </c>
      <c r="Y34" s="84" t="s">
        <v>176</v>
      </c>
      <c r="Z34" s="85" t="s">
        <v>179</v>
      </c>
      <c r="AA34" s="101">
        <v>0</v>
      </c>
      <c r="AB34" s="3">
        <f t="shared" si="24"/>
        <v>0</v>
      </c>
      <c r="AC34" s="3">
        <f>'[1]shbö'!N34</f>
        <v>0</v>
      </c>
      <c r="AD34" s="3">
        <f>'[1]int.bev.'!Y34</f>
        <v>0</v>
      </c>
      <c r="AE34" s="85">
        <v>0</v>
      </c>
      <c r="AF34" s="136">
        <v>0</v>
      </c>
      <c r="AG34" s="84" t="s">
        <v>176</v>
      </c>
      <c r="AH34" s="85" t="s">
        <v>179</v>
      </c>
      <c r="AI34" s="101">
        <v>293618</v>
      </c>
      <c r="AJ34" s="3">
        <f t="shared" si="25"/>
        <v>18758</v>
      </c>
      <c r="AK34" s="85">
        <v>0</v>
      </c>
      <c r="AL34" s="3">
        <f>'[1]int.bev.'!AF34</f>
        <v>312376</v>
      </c>
      <c r="AM34" s="85">
        <v>247148</v>
      </c>
      <c r="AN34" s="135">
        <f t="shared" si="26"/>
        <v>79.11875432171486</v>
      </c>
      <c r="AO34" s="84" t="s">
        <v>176</v>
      </c>
      <c r="AP34" s="85" t="s">
        <v>179</v>
      </c>
      <c r="AQ34" s="101">
        <v>0</v>
      </c>
      <c r="AR34" s="3">
        <f t="shared" si="27"/>
        <v>2668</v>
      </c>
      <c r="AS34" s="85">
        <v>0</v>
      </c>
      <c r="AT34" s="3">
        <f>'[1]int.bev.'!AM34</f>
        <v>2668</v>
      </c>
      <c r="AU34" s="85">
        <v>2668</v>
      </c>
      <c r="AV34" s="135">
        <f t="shared" si="28"/>
        <v>100</v>
      </c>
      <c r="AW34" s="84" t="s">
        <v>176</v>
      </c>
      <c r="AX34" s="85" t="s">
        <v>179</v>
      </c>
      <c r="AY34" s="102">
        <f t="shared" si="29"/>
        <v>293618</v>
      </c>
      <c r="AZ34" s="102">
        <f t="shared" si="54"/>
        <v>16090</v>
      </c>
      <c r="BA34" s="102">
        <f t="shared" si="55"/>
        <v>0</v>
      </c>
      <c r="BB34" s="102">
        <f t="shared" si="56"/>
        <v>309708</v>
      </c>
      <c r="BC34" s="102">
        <f t="shared" si="57"/>
        <v>244480</v>
      </c>
      <c r="BD34" s="135">
        <f t="shared" si="30"/>
        <v>78.93887145311066</v>
      </c>
      <c r="BE34" s="84" t="s">
        <v>176</v>
      </c>
      <c r="BF34" s="85" t="s">
        <v>179</v>
      </c>
      <c r="BG34" s="90">
        <v>3903</v>
      </c>
      <c r="BH34" s="3">
        <f t="shared" si="31"/>
        <v>0</v>
      </c>
      <c r="BI34" s="3">
        <f>'[1]shbö'!Q34</f>
        <v>0</v>
      </c>
      <c r="BJ34" s="3">
        <f>'[1]int.bev.'!BA34</f>
        <v>3903</v>
      </c>
      <c r="BK34" s="85">
        <v>5602</v>
      </c>
      <c r="BL34" s="135">
        <f t="shared" si="51"/>
        <v>143.53061747373815</v>
      </c>
      <c r="BM34" s="84" t="s">
        <v>176</v>
      </c>
      <c r="BN34" s="85" t="s">
        <v>179</v>
      </c>
      <c r="BO34" s="90">
        <v>661</v>
      </c>
      <c r="BP34" s="3">
        <f t="shared" si="32"/>
        <v>0</v>
      </c>
      <c r="BQ34" s="3">
        <f>'[1]shbö'!V34</f>
        <v>0</v>
      </c>
      <c r="BR34" s="3">
        <f>'[1]int.bev.'!BH34</f>
        <v>661</v>
      </c>
      <c r="BS34" s="85">
        <v>590</v>
      </c>
      <c r="BT34" s="135">
        <f t="shared" si="77"/>
        <v>89.25869894099849</v>
      </c>
      <c r="BU34" s="84" t="s">
        <v>176</v>
      </c>
      <c r="BV34" s="85" t="s">
        <v>179</v>
      </c>
      <c r="BW34" s="90">
        <v>0</v>
      </c>
      <c r="BX34" s="3">
        <f t="shared" si="33"/>
        <v>0</v>
      </c>
      <c r="BY34" s="3">
        <f>'[1]shbö'!Y34</f>
        <v>0</v>
      </c>
      <c r="BZ34" s="3">
        <f>'[1]int.bev.'!BO34</f>
        <v>0</v>
      </c>
      <c r="CA34" s="85">
        <v>0</v>
      </c>
      <c r="CB34" s="136">
        <v>0</v>
      </c>
      <c r="CC34" s="84" t="s">
        <v>176</v>
      </c>
      <c r="CD34" s="85" t="s">
        <v>179</v>
      </c>
      <c r="CE34" s="91">
        <f t="shared" si="1"/>
        <v>661</v>
      </c>
      <c r="CF34" s="3">
        <f t="shared" si="34"/>
        <v>0</v>
      </c>
      <c r="CG34" s="3">
        <f t="shared" si="35"/>
        <v>0</v>
      </c>
      <c r="CH34" s="3">
        <f t="shared" si="36"/>
        <v>661</v>
      </c>
      <c r="CI34" s="91">
        <f t="shared" si="37"/>
        <v>590</v>
      </c>
      <c r="CJ34" s="135">
        <f t="shared" si="76"/>
        <v>89.25869894099849</v>
      </c>
      <c r="CK34" s="84" t="s">
        <v>176</v>
      </c>
      <c r="CL34" s="85" t="s">
        <v>179</v>
      </c>
      <c r="CM34" s="90">
        <v>0</v>
      </c>
      <c r="CN34" s="3">
        <f t="shared" si="38"/>
        <v>0</v>
      </c>
      <c r="CO34" s="3">
        <f>'[1]shbö'!AE34</f>
        <v>0</v>
      </c>
      <c r="CP34" s="3">
        <f>'[1]int.bev.'!CC34</f>
        <v>0</v>
      </c>
      <c r="CQ34" s="85">
        <v>0</v>
      </c>
      <c r="CR34" s="136">
        <v>0</v>
      </c>
      <c r="CS34" s="84" t="s">
        <v>176</v>
      </c>
      <c r="CT34" s="85" t="s">
        <v>179</v>
      </c>
      <c r="CU34" s="103">
        <f t="shared" si="2"/>
        <v>3242</v>
      </c>
      <c r="CV34" s="103">
        <f t="shared" si="58"/>
        <v>0</v>
      </c>
      <c r="CW34" s="103">
        <f t="shared" si="58"/>
        <v>0</v>
      </c>
      <c r="CX34" s="103">
        <f t="shared" si="58"/>
        <v>3242</v>
      </c>
      <c r="CY34" s="103">
        <f t="shared" si="58"/>
        <v>5012</v>
      </c>
      <c r="CZ34" s="135">
        <f t="shared" si="52"/>
        <v>154.59592843923505</v>
      </c>
      <c r="DA34" s="84" t="s">
        <v>176</v>
      </c>
      <c r="DB34" s="85" t="s">
        <v>179</v>
      </c>
      <c r="DC34" s="90">
        <v>0</v>
      </c>
      <c r="DD34" s="3">
        <f t="shared" si="39"/>
        <v>0</v>
      </c>
      <c r="DE34" s="3">
        <f>'[1]shbö'!AM34</f>
        <v>0</v>
      </c>
      <c r="DF34" s="3">
        <f>'[1]int.bev.'!CQ34</f>
        <v>0</v>
      </c>
      <c r="DG34" s="85">
        <v>0</v>
      </c>
      <c r="DH34" s="136">
        <v>0</v>
      </c>
      <c r="DI34" s="84" t="s">
        <v>176</v>
      </c>
      <c r="DJ34" s="85" t="s">
        <v>179</v>
      </c>
      <c r="DK34" s="91">
        <f t="shared" si="4"/>
        <v>3242</v>
      </c>
      <c r="DL34" s="3">
        <f t="shared" si="40"/>
        <v>0</v>
      </c>
      <c r="DM34" s="3">
        <f>'[1]shbö'!AP34</f>
        <v>0</v>
      </c>
      <c r="DN34" s="3">
        <f>'[1]int.bev.'!CX34</f>
        <v>3242</v>
      </c>
      <c r="DO34" s="87">
        <f t="shared" si="49"/>
        <v>4393</v>
      </c>
      <c r="DP34" s="135">
        <f t="shared" si="53"/>
        <v>135.50277606415793</v>
      </c>
      <c r="DQ34" s="84" t="s">
        <v>176</v>
      </c>
      <c r="DR34" s="85" t="s">
        <v>179</v>
      </c>
      <c r="DS34" s="90">
        <v>0</v>
      </c>
      <c r="DT34" s="3">
        <f t="shared" si="41"/>
        <v>0</v>
      </c>
      <c r="DU34" s="3">
        <f>'[1]shbö'!AS34</f>
        <v>0</v>
      </c>
      <c r="DV34" s="3">
        <f>'[1]int.bev.'!DE34</f>
        <v>0</v>
      </c>
      <c r="DW34" s="85">
        <v>0</v>
      </c>
      <c r="DX34" s="136">
        <v>0</v>
      </c>
      <c r="DY34" s="85" t="s">
        <v>255</v>
      </c>
      <c r="DZ34" s="81">
        <v>619</v>
      </c>
      <c r="EA34" s="90">
        <v>3121</v>
      </c>
      <c r="EB34" s="3">
        <f t="shared" si="42"/>
        <v>0</v>
      </c>
      <c r="EC34" s="3">
        <f>'[1]shbö'!AV34</f>
        <v>-1462</v>
      </c>
      <c r="ED34" s="3">
        <f>'[1]int.bev.'!DL34</f>
        <v>1659</v>
      </c>
      <c r="EE34" s="85">
        <v>1659</v>
      </c>
      <c r="EF34" s="135">
        <f t="shared" si="43"/>
        <v>100</v>
      </c>
      <c r="EG34" s="84" t="s">
        <v>176</v>
      </c>
      <c r="EH34" s="85" t="s">
        <v>179</v>
      </c>
      <c r="EI34" s="90">
        <v>0</v>
      </c>
      <c r="EJ34" s="3">
        <f t="shared" si="44"/>
        <v>0</v>
      </c>
      <c r="EK34" s="3">
        <f>'[1]shbö'!AY34</f>
        <v>0</v>
      </c>
      <c r="EL34" s="3">
        <f>'[1]int.bev.'!DS34</f>
        <v>0</v>
      </c>
      <c r="EM34" s="85">
        <v>0</v>
      </c>
      <c r="EN34" s="136">
        <v>0</v>
      </c>
      <c r="EO34" s="84" t="s">
        <v>176</v>
      </c>
      <c r="EP34" s="85" t="s">
        <v>179</v>
      </c>
      <c r="EQ34" s="102">
        <f t="shared" si="5"/>
        <v>3121</v>
      </c>
      <c r="ER34" s="102">
        <f t="shared" si="59"/>
        <v>0</v>
      </c>
      <c r="ES34" s="102">
        <f t="shared" si="59"/>
        <v>-1462</v>
      </c>
      <c r="ET34" s="102">
        <f t="shared" si="59"/>
        <v>1659</v>
      </c>
      <c r="EU34" s="102">
        <f t="shared" si="59"/>
        <v>1659</v>
      </c>
      <c r="EV34" s="135">
        <f t="shared" si="45"/>
        <v>100</v>
      </c>
      <c r="EW34" s="84" t="s">
        <v>176</v>
      </c>
      <c r="EX34" s="85" t="s">
        <v>179</v>
      </c>
      <c r="EY34" s="103">
        <f t="shared" si="7"/>
        <v>319735</v>
      </c>
      <c r="EZ34" s="103">
        <f t="shared" si="8"/>
        <v>19276</v>
      </c>
      <c r="FA34" s="103">
        <f t="shared" si="9"/>
        <v>-1462</v>
      </c>
      <c r="FB34" s="103">
        <f t="shared" si="10"/>
        <v>337549</v>
      </c>
      <c r="FC34" s="103">
        <f t="shared" si="11"/>
        <v>268728</v>
      </c>
      <c r="FD34" s="135">
        <f t="shared" si="46"/>
        <v>79.61155269309049</v>
      </c>
      <c r="FE34" s="84" t="s">
        <v>176</v>
      </c>
      <c r="FF34" s="85" t="s">
        <v>179</v>
      </c>
      <c r="FG34" s="103">
        <f t="shared" si="12"/>
        <v>319074</v>
      </c>
      <c r="FH34" s="103">
        <f t="shared" si="60"/>
        <v>16608</v>
      </c>
      <c r="FI34" s="103">
        <f t="shared" si="60"/>
        <v>-1462</v>
      </c>
      <c r="FJ34" s="103">
        <f t="shared" si="60"/>
        <v>334220</v>
      </c>
      <c r="FK34" s="103">
        <f t="shared" si="60"/>
        <v>265470</v>
      </c>
      <c r="FL34" s="135">
        <f t="shared" si="47"/>
        <v>79.42971695290527</v>
      </c>
      <c r="FM34" s="84" t="s">
        <v>176</v>
      </c>
      <c r="FN34" s="85" t="s">
        <v>179</v>
      </c>
      <c r="FO34" s="103">
        <f t="shared" si="14"/>
        <v>661</v>
      </c>
      <c r="FP34" s="103">
        <f t="shared" si="15"/>
        <v>2668</v>
      </c>
      <c r="FQ34" s="103">
        <f t="shared" si="16"/>
        <v>0</v>
      </c>
      <c r="FR34" s="103">
        <f t="shared" si="17"/>
        <v>3329</v>
      </c>
      <c r="FS34" s="103">
        <f t="shared" si="18"/>
        <v>3258</v>
      </c>
      <c r="FT34" s="135">
        <f t="shared" si="48"/>
        <v>97.8672273956143</v>
      </c>
      <c r="FU34" s="33" t="s">
        <v>113</v>
      </c>
      <c r="FV34" s="26" t="s">
        <v>133</v>
      </c>
      <c r="FW34" s="27" t="s">
        <v>101</v>
      </c>
      <c r="FX34" s="63">
        <v>6739</v>
      </c>
      <c r="FY34" s="3">
        <f t="shared" si="66"/>
        <v>157</v>
      </c>
      <c r="FZ34" s="3">
        <f>'[1]rshbö'!F34</f>
        <v>3</v>
      </c>
      <c r="GA34" s="3">
        <f>'[1]int.bev.'!FC34</f>
        <v>6899</v>
      </c>
      <c r="GB34" s="63">
        <v>5062</v>
      </c>
      <c r="GC34" s="165">
        <f t="shared" si="67"/>
        <v>73.37295260182634</v>
      </c>
      <c r="GD34" s="33" t="s">
        <v>113</v>
      </c>
      <c r="GE34" s="26" t="s">
        <v>133</v>
      </c>
      <c r="GF34" s="27" t="s">
        <v>101</v>
      </c>
      <c r="GG34" s="63">
        <v>0</v>
      </c>
      <c r="GH34" s="3">
        <f t="shared" si="68"/>
        <v>0</v>
      </c>
      <c r="GI34" s="3">
        <f>'[1]rshbö'!I34</f>
        <v>0</v>
      </c>
      <c r="GJ34" s="3">
        <f>'[1]int.bev.'!FK34</f>
        <v>0</v>
      </c>
      <c r="GK34" s="63">
        <v>0</v>
      </c>
      <c r="GL34" s="227">
        <v>0</v>
      </c>
      <c r="GM34" s="33" t="s">
        <v>113</v>
      </c>
      <c r="GN34" s="26" t="s">
        <v>133</v>
      </c>
      <c r="GO34" s="27" t="s">
        <v>101</v>
      </c>
      <c r="GP34" s="63">
        <v>64901</v>
      </c>
      <c r="GQ34" s="3">
        <f t="shared" si="69"/>
        <v>2505</v>
      </c>
      <c r="GR34" s="368">
        <v>0</v>
      </c>
      <c r="GS34" s="3">
        <f>'[1]int.bev.'!FS34</f>
        <v>67406</v>
      </c>
      <c r="GT34" s="63">
        <v>43301</v>
      </c>
      <c r="GU34" s="165">
        <f t="shared" si="70"/>
        <v>64.23908850844138</v>
      </c>
      <c r="GV34" s="33" t="s">
        <v>113</v>
      </c>
      <c r="GW34" s="26" t="s">
        <v>133</v>
      </c>
      <c r="GX34" s="27" t="s">
        <v>101</v>
      </c>
      <c r="GY34" s="63">
        <v>0</v>
      </c>
      <c r="GZ34" s="3">
        <f t="shared" si="71"/>
        <v>0</v>
      </c>
      <c r="HA34" s="3">
        <f>'[1]rshbö'!L34</f>
        <v>280</v>
      </c>
      <c r="HB34" s="3">
        <f>'[1]int.bev.'!GA34</f>
        <v>280</v>
      </c>
      <c r="HC34" s="63">
        <v>1770</v>
      </c>
      <c r="HD34" s="165">
        <f t="shared" si="72"/>
        <v>632.1428571428571</v>
      </c>
      <c r="HE34" s="33" t="s">
        <v>113</v>
      </c>
      <c r="HF34" s="26" t="s">
        <v>133</v>
      </c>
      <c r="HG34" s="27" t="s">
        <v>101</v>
      </c>
      <c r="HH34" s="63">
        <v>0</v>
      </c>
      <c r="HI34" s="3">
        <f t="shared" si="73"/>
        <v>0</v>
      </c>
      <c r="HJ34" s="3">
        <f>'[1]rshbö'!O34</f>
        <v>656</v>
      </c>
      <c r="HK34" s="3">
        <f>'[1]int.bev.'!GI34</f>
        <v>656</v>
      </c>
      <c r="HL34" s="63">
        <v>656</v>
      </c>
      <c r="HM34" s="165">
        <f t="shared" si="74"/>
        <v>100</v>
      </c>
      <c r="HN34" s="33" t="s">
        <v>113</v>
      </c>
      <c r="HO34" s="26" t="s">
        <v>133</v>
      </c>
      <c r="HP34" s="27" t="s">
        <v>101</v>
      </c>
      <c r="HQ34" s="28">
        <f t="shared" si="61"/>
        <v>71640</v>
      </c>
      <c r="HR34" s="28">
        <f t="shared" si="62"/>
        <v>2662</v>
      </c>
      <c r="HS34" s="28">
        <f t="shared" si="63"/>
        <v>939</v>
      </c>
      <c r="HT34" s="28">
        <f t="shared" si="64"/>
        <v>75241</v>
      </c>
      <c r="HU34" s="28">
        <f t="shared" si="65"/>
        <v>50789</v>
      </c>
      <c r="HV34" s="165">
        <f t="shared" si="75"/>
        <v>67.50176100796108</v>
      </c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  <c r="IR34" s="156"/>
      <c r="IS34" s="156"/>
      <c r="IT34" s="156"/>
      <c r="IU34" s="156"/>
      <c r="IV34" s="156"/>
    </row>
    <row r="35" spans="1:256" ht="12.75">
      <c r="A35" s="91" t="s">
        <v>178</v>
      </c>
      <c r="B35" s="85" t="s">
        <v>181</v>
      </c>
      <c r="C35" s="101">
        <v>15439</v>
      </c>
      <c r="D35" s="3">
        <f t="shared" si="20"/>
        <v>420</v>
      </c>
      <c r="E35" s="3">
        <f>'[1]shbö'!E35</f>
        <v>0</v>
      </c>
      <c r="F35" s="3">
        <f>'[1]int.bev.'!D35</f>
        <v>15859</v>
      </c>
      <c r="G35" s="85">
        <v>10856</v>
      </c>
      <c r="H35" s="135">
        <f t="shared" si="21"/>
        <v>68.45324421464153</v>
      </c>
      <c r="I35" s="84" t="s">
        <v>178</v>
      </c>
      <c r="J35" s="85" t="s">
        <v>181</v>
      </c>
      <c r="K35" s="101">
        <v>0</v>
      </c>
      <c r="L35" s="3">
        <f t="shared" si="22"/>
        <v>0</v>
      </c>
      <c r="M35" s="3">
        <f>'[1]shbö'!H35</f>
        <v>0</v>
      </c>
      <c r="N35" s="3">
        <f>'[1]int.bev.'!K35</f>
        <v>0</v>
      </c>
      <c r="O35" s="85">
        <v>0</v>
      </c>
      <c r="P35" s="136">
        <v>0</v>
      </c>
      <c r="Q35" s="84" t="s">
        <v>178</v>
      </c>
      <c r="R35" s="85" t="s">
        <v>181</v>
      </c>
      <c r="S35" s="101">
        <v>0</v>
      </c>
      <c r="T35" s="3">
        <f t="shared" si="23"/>
        <v>0</v>
      </c>
      <c r="U35" s="3">
        <f>'[1]shbö'!K35</f>
        <v>0</v>
      </c>
      <c r="V35" s="3">
        <f>'[1]int.bev.'!R35</f>
        <v>0</v>
      </c>
      <c r="W35" s="85">
        <v>0</v>
      </c>
      <c r="X35" s="136">
        <v>0</v>
      </c>
      <c r="Y35" s="84" t="s">
        <v>178</v>
      </c>
      <c r="Z35" s="85" t="s">
        <v>181</v>
      </c>
      <c r="AA35" s="101">
        <v>0</v>
      </c>
      <c r="AB35" s="3">
        <f t="shared" si="24"/>
        <v>0</v>
      </c>
      <c r="AC35" s="3">
        <f>'[1]shbö'!N35</f>
        <v>0</v>
      </c>
      <c r="AD35" s="3">
        <f>'[1]int.bev.'!Y35</f>
        <v>0</v>
      </c>
      <c r="AE35" s="85">
        <v>0</v>
      </c>
      <c r="AF35" s="136">
        <v>0</v>
      </c>
      <c r="AG35" s="84" t="s">
        <v>178</v>
      </c>
      <c r="AH35" s="85" t="s">
        <v>181</v>
      </c>
      <c r="AI35" s="101">
        <v>238406</v>
      </c>
      <c r="AJ35" s="3">
        <f t="shared" si="25"/>
        <v>17580</v>
      </c>
      <c r="AK35" s="85">
        <v>0</v>
      </c>
      <c r="AL35" s="3">
        <f>'[1]int.bev.'!AF35</f>
        <v>255986</v>
      </c>
      <c r="AM35" s="85">
        <v>203616</v>
      </c>
      <c r="AN35" s="135">
        <f t="shared" si="26"/>
        <v>79.54184994491887</v>
      </c>
      <c r="AO35" s="84" t="s">
        <v>178</v>
      </c>
      <c r="AP35" s="85" t="s">
        <v>181</v>
      </c>
      <c r="AQ35" s="101">
        <v>0</v>
      </c>
      <c r="AR35" s="3">
        <f t="shared" si="27"/>
        <v>2028</v>
      </c>
      <c r="AS35" s="85">
        <v>0</v>
      </c>
      <c r="AT35" s="3">
        <f>'[1]int.bev.'!AM35</f>
        <v>2028</v>
      </c>
      <c r="AU35" s="85">
        <v>2028</v>
      </c>
      <c r="AV35" s="135">
        <f t="shared" si="28"/>
        <v>100</v>
      </c>
      <c r="AW35" s="84" t="s">
        <v>178</v>
      </c>
      <c r="AX35" s="85" t="s">
        <v>181</v>
      </c>
      <c r="AY35" s="102">
        <f t="shared" si="29"/>
        <v>238406</v>
      </c>
      <c r="AZ35" s="102">
        <f t="shared" si="54"/>
        <v>15552</v>
      </c>
      <c r="BA35" s="102">
        <f t="shared" si="55"/>
        <v>0</v>
      </c>
      <c r="BB35" s="102">
        <f t="shared" si="56"/>
        <v>253958</v>
      </c>
      <c r="BC35" s="102">
        <f t="shared" si="57"/>
        <v>201588</v>
      </c>
      <c r="BD35" s="135">
        <f t="shared" si="30"/>
        <v>79.37847990612622</v>
      </c>
      <c r="BE35" s="84" t="s">
        <v>178</v>
      </c>
      <c r="BF35" s="85" t="s">
        <v>181</v>
      </c>
      <c r="BG35" s="90">
        <v>1172</v>
      </c>
      <c r="BH35" s="3">
        <f t="shared" si="31"/>
        <v>0</v>
      </c>
      <c r="BI35" s="3">
        <f>'[1]shbö'!Q35</f>
        <v>0</v>
      </c>
      <c r="BJ35" s="3">
        <f>'[1]int.bev.'!BA35</f>
        <v>1172</v>
      </c>
      <c r="BK35" s="85">
        <v>1837</v>
      </c>
      <c r="BL35" s="135">
        <f t="shared" si="51"/>
        <v>156.740614334471</v>
      </c>
      <c r="BM35" s="84" t="s">
        <v>178</v>
      </c>
      <c r="BN35" s="85" t="s">
        <v>181</v>
      </c>
      <c r="BO35" s="90">
        <v>0</v>
      </c>
      <c r="BP35" s="3">
        <f t="shared" si="32"/>
        <v>0</v>
      </c>
      <c r="BQ35" s="3">
        <f>'[1]shbö'!V35</f>
        <v>0</v>
      </c>
      <c r="BR35" s="3">
        <f>'[1]int.bev.'!BH35</f>
        <v>0</v>
      </c>
      <c r="BS35" s="85">
        <v>0</v>
      </c>
      <c r="BT35" s="136">
        <v>0</v>
      </c>
      <c r="BU35" s="84" t="s">
        <v>178</v>
      </c>
      <c r="BV35" s="85" t="s">
        <v>181</v>
      </c>
      <c r="BW35" s="90">
        <v>0</v>
      </c>
      <c r="BX35" s="3">
        <f t="shared" si="33"/>
        <v>0</v>
      </c>
      <c r="BY35" s="3">
        <f>'[1]shbö'!Y35</f>
        <v>0</v>
      </c>
      <c r="BZ35" s="3">
        <f>'[1]int.bev.'!BO35</f>
        <v>0</v>
      </c>
      <c r="CA35" s="85">
        <v>0</v>
      </c>
      <c r="CB35" s="136">
        <v>0</v>
      </c>
      <c r="CC35" s="84" t="s">
        <v>178</v>
      </c>
      <c r="CD35" s="85" t="s">
        <v>181</v>
      </c>
      <c r="CE35" s="91">
        <f t="shared" si="1"/>
        <v>0</v>
      </c>
      <c r="CF35" s="3">
        <f t="shared" si="34"/>
        <v>0</v>
      </c>
      <c r="CG35" s="3">
        <f t="shared" si="35"/>
        <v>0</v>
      </c>
      <c r="CH35" s="3">
        <f t="shared" si="36"/>
        <v>0</v>
      </c>
      <c r="CI35" s="91">
        <f t="shared" si="37"/>
        <v>0</v>
      </c>
      <c r="CJ35" s="390">
        <v>0</v>
      </c>
      <c r="CK35" s="84" t="s">
        <v>178</v>
      </c>
      <c r="CL35" s="85" t="s">
        <v>181</v>
      </c>
      <c r="CM35" s="90">
        <v>0</v>
      </c>
      <c r="CN35" s="3">
        <f t="shared" si="38"/>
        <v>0</v>
      </c>
      <c r="CO35" s="3">
        <f>'[1]shbö'!AE35</f>
        <v>0</v>
      </c>
      <c r="CP35" s="3">
        <f>'[1]int.bev.'!CC35</f>
        <v>0</v>
      </c>
      <c r="CQ35" s="85">
        <v>0</v>
      </c>
      <c r="CR35" s="136">
        <v>0</v>
      </c>
      <c r="CS35" s="84" t="s">
        <v>178</v>
      </c>
      <c r="CT35" s="85" t="s">
        <v>181</v>
      </c>
      <c r="CU35" s="103">
        <f t="shared" si="2"/>
        <v>1172</v>
      </c>
      <c r="CV35" s="103">
        <f t="shared" si="58"/>
        <v>0</v>
      </c>
      <c r="CW35" s="103">
        <f t="shared" si="58"/>
        <v>0</v>
      </c>
      <c r="CX35" s="103">
        <f t="shared" si="58"/>
        <v>1172</v>
      </c>
      <c r="CY35" s="103">
        <f t="shared" si="58"/>
        <v>1837</v>
      </c>
      <c r="CZ35" s="135">
        <f t="shared" si="52"/>
        <v>156.740614334471</v>
      </c>
      <c r="DA35" s="84" t="s">
        <v>178</v>
      </c>
      <c r="DB35" s="85" t="s">
        <v>181</v>
      </c>
      <c r="DC35" s="90">
        <v>0</v>
      </c>
      <c r="DD35" s="3">
        <f t="shared" si="39"/>
        <v>0</v>
      </c>
      <c r="DE35" s="3">
        <f>'[1]shbö'!AM35</f>
        <v>0</v>
      </c>
      <c r="DF35" s="3">
        <f>'[1]int.bev.'!CQ35</f>
        <v>0</v>
      </c>
      <c r="DG35" s="85">
        <v>0</v>
      </c>
      <c r="DH35" s="136">
        <v>0</v>
      </c>
      <c r="DI35" s="84" t="s">
        <v>178</v>
      </c>
      <c r="DJ35" s="85" t="s">
        <v>181</v>
      </c>
      <c r="DK35" s="91">
        <f t="shared" si="4"/>
        <v>1172</v>
      </c>
      <c r="DL35" s="3">
        <f t="shared" si="40"/>
        <v>0</v>
      </c>
      <c r="DM35" s="3">
        <f>'[1]shbö'!AP35</f>
        <v>0</v>
      </c>
      <c r="DN35" s="3">
        <f>'[1]int.bev.'!CX35</f>
        <v>1172</v>
      </c>
      <c r="DO35" s="87">
        <f t="shared" si="49"/>
        <v>286</v>
      </c>
      <c r="DP35" s="135">
        <f t="shared" si="53"/>
        <v>24.40273037542662</v>
      </c>
      <c r="DQ35" s="84" t="s">
        <v>178</v>
      </c>
      <c r="DR35" s="85" t="s">
        <v>181</v>
      </c>
      <c r="DS35" s="90">
        <v>0</v>
      </c>
      <c r="DT35" s="3">
        <f t="shared" si="41"/>
        <v>0</v>
      </c>
      <c r="DU35" s="3">
        <f>'[1]shbö'!AS35</f>
        <v>0</v>
      </c>
      <c r="DV35" s="3">
        <f>'[1]int.bev.'!DE35</f>
        <v>0</v>
      </c>
      <c r="DW35" s="85">
        <v>0</v>
      </c>
      <c r="DX35" s="136">
        <v>0</v>
      </c>
      <c r="DY35" s="85" t="s">
        <v>256</v>
      </c>
      <c r="DZ35" s="81">
        <v>1551</v>
      </c>
      <c r="EA35" s="90">
        <v>5438</v>
      </c>
      <c r="EB35" s="3">
        <f t="shared" si="42"/>
        <v>0</v>
      </c>
      <c r="EC35" s="3">
        <f>'[1]shbö'!AV35</f>
        <v>-307</v>
      </c>
      <c r="ED35" s="3">
        <f>'[1]int.bev.'!DL35</f>
        <v>5131</v>
      </c>
      <c r="EE35" s="85">
        <v>5131</v>
      </c>
      <c r="EF35" s="135">
        <f t="shared" si="43"/>
        <v>100</v>
      </c>
      <c r="EG35" s="84" t="s">
        <v>178</v>
      </c>
      <c r="EH35" s="85" t="s">
        <v>181</v>
      </c>
      <c r="EI35" s="90">
        <v>0</v>
      </c>
      <c r="EJ35" s="3">
        <f t="shared" si="44"/>
        <v>0</v>
      </c>
      <c r="EK35" s="3">
        <f>'[1]shbö'!AY35</f>
        <v>0</v>
      </c>
      <c r="EL35" s="3">
        <f>'[1]int.bev.'!DS35</f>
        <v>0</v>
      </c>
      <c r="EM35" s="85">
        <v>0</v>
      </c>
      <c r="EN35" s="136">
        <v>0</v>
      </c>
      <c r="EO35" s="84" t="s">
        <v>178</v>
      </c>
      <c r="EP35" s="85" t="s">
        <v>181</v>
      </c>
      <c r="EQ35" s="102">
        <f t="shared" si="5"/>
        <v>5438</v>
      </c>
      <c r="ER35" s="102">
        <f t="shared" si="59"/>
        <v>0</v>
      </c>
      <c r="ES35" s="102">
        <f t="shared" si="59"/>
        <v>-307</v>
      </c>
      <c r="ET35" s="102">
        <f t="shared" si="59"/>
        <v>5131</v>
      </c>
      <c r="EU35" s="102">
        <f t="shared" si="59"/>
        <v>5131</v>
      </c>
      <c r="EV35" s="135">
        <f t="shared" si="45"/>
        <v>100</v>
      </c>
      <c r="EW35" s="84" t="s">
        <v>178</v>
      </c>
      <c r="EX35" s="85" t="s">
        <v>181</v>
      </c>
      <c r="EY35" s="103">
        <f t="shared" si="7"/>
        <v>260455</v>
      </c>
      <c r="EZ35" s="103">
        <f t="shared" si="8"/>
        <v>18000</v>
      </c>
      <c r="FA35" s="103">
        <f t="shared" si="9"/>
        <v>-307</v>
      </c>
      <c r="FB35" s="103">
        <f t="shared" si="10"/>
        <v>278148</v>
      </c>
      <c r="FC35" s="103">
        <f t="shared" si="11"/>
        <v>221440</v>
      </c>
      <c r="FD35" s="135">
        <f t="shared" si="46"/>
        <v>79.61229273624114</v>
      </c>
      <c r="FE35" s="84" t="s">
        <v>178</v>
      </c>
      <c r="FF35" s="85" t="s">
        <v>181</v>
      </c>
      <c r="FG35" s="103">
        <f t="shared" si="12"/>
        <v>260455</v>
      </c>
      <c r="FH35" s="103">
        <f t="shared" si="60"/>
        <v>15972</v>
      </c>
      <c r="FI35" s="103">
        <f t="shared" si="60"/>
        <v>-307</v>
      </c>
      <c r="FJ35" s="103">
        <f t="shared" si="60"/>
        <v>276120</v>
      </c>
      <c r="FK35" s="103">
        <f t="shared" si="60"/>
        <v>219412</v>
      </c>
      <c r="FL35" s="135">
        <f t="shared" si="47"/>
        <v>79.46255251339997</v>
      </c>
      <c r="FM35" s="84" t="s">
        <v>178</v>
      </c>
      <c r="FN35" s="85" t="s">
        <v>181</v>
      </c>
      <c r="FO35" s="103">
        <f t="shared" si="14"/>
        <v>0</v>
      </c>
      <c r="FP35" s="103">
        <f t="shared" si="15"/>
        <v>2028</v>
      </c>
      <c r="FQ35" s="103">
        <f t="shared" si="16"/>
        <v>0</v>
      </c>
      <c r="FR35" s="103">
        <f t="shared" si="17"/>
        <v>2028</v>
      </c>
      <c r="FS35" s="103">
        <f t="shared" si="18"/>
        <v>2028</v>
      </c>
      <c r="FT35" s="135">
        <f t="shared" si="48"/>
        <v>100</v>
      </c>
      <c r="FU35" s="33"/>
      <c r="FV35" s="26"/>
      <c r="FW35" s="27"/>
      <c r="FX35" s="28"/>
      <c r="FY35" s="28"/>
      <c r="FZ35" s="28"/>
      <c r="GA35" s="28"/>
      <c r="GB35" s="28"/>
      <c r="GC35" s="235"/>
      <c r="GD35" s="33"/>
      <c r="GE35" s="26"/>
      <c r="GF35" s="27"/>
      <c r="GG35" s="28"/>
      <c r="GH35" s="28"/>
      <c r="GI35" s="28"/>
      <c r="GJ35" s="28"/>
      <c r="GK35" s="28"/>
      <c r="GL35" s="235"/>
      <c r="GM35" s="33"/>
      <c r="GN35" s="26"/>
      <c r="GO35" s="27"/>
      <c r="GP35" s="28"/>
      <c r="GQ35" s="28"/>
      <c r="GR35" s="28"/>
      <c r="GS35" s="28"/>
      <c r="GT35" s="28"/>
      <c r="GU35" s="235"/>
      <c r="GV35" s="33"/>
      <c r="GW35" s="26"/>
      <c r="GX35" s="27"/>
      <c r="GY35" s="28"/>
      <c r="GZ35" s="28"/>
      <c r="HA35" s="28"/>
      <c r="HB35" s="28"/>
      <c r="HC35" s="28"/>
      <c r="HD35" s="28"/>
      <c r="HE35" s="33"/>
      <c r="HF35" s="26"/>
      <c r="HG35" s="27"/>
      <c r="HH35" s="28"/>
      <c r="HI35" s="28"/>
      <c r="HJ35" s="28"/>
      <c r="HK35" s="28"/>
      <c r="HL35" s="28"/>
      <c r="HM35" s="28"/>
      <c r="HN35" s="33"/>
      <c r="HO35" s="26"/>
      <c r="HP35" s="27"/>
      <c r="HQ35" s="28"/>
      <c r="HR35" s="28"/>
      <c r="HS35" s="28"/>
      <c r="HT35" s="28"/>
      <c r="HU35" s="28"/>
      <c r="HV35" s="28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  <c r="IU35" s="156"/>
      <c r="IV35" s="156"/>
    </row>
    <row r="36" spans="1:256" ht="12.75">
      <c r="A36" s="91" t="s">
        <v>180</v>
      </c>
      <c r="B36" s="85" t="s">
        <v>165</v>
      </c>
      <c r="C36" s="101">
        <v>65774</v>
      </c>
      <c r="D36" s="3">
        <f t="shared" si="20"/>
        <v>912</v>
      </c>
      <c r="E36" s="3">
        <f>'[1]shbö'!E36</f>
        <v>1291</v>
      </c>
      <c r="F36" s="3">
        <f>'[1]int.bev.'!D36</f>
        <v>67977</v>
      </c>
      <c r="G36" s="85">
        <v>50604</v>
      </c>
      <c r="H36" s="135">
        <f t="shared" si="21"/>
        <v>74.44282625005516</v>
      </c>
      <c r="I36" s="84" t="s">
        <v>180</v>
      </c>
      <c r="J36" s="85" t="s">
        <v>165</v>
      </c>
      <c r="K36" s="101">
        <v>0</v>
      </c>
      <c r="L36" s="3">
        <f t="shared" si="22"/>
        <v>0</v>
      </c>
      <c r="M36" s="3">
        <f>'[1]shbö'!H36</f>
        <v>0</v>
      </c>
      <c r="N36" s="3">
        <f>'[1]int.bev.'!K36</f>
        <v>0</v>
      </c>
      <c r="O36" s="85">
        <v>0</v>
      </c>
      <c r="P36" s="136">
        <v>0</v>
      </c>
      <c r="Q36" s="84" t="s">
        <v>180</v>
      </c>
      <c r="R36" s="85" t="s">
        <v>165</v>
      </c>
      <c r="S36" s="101">
        <v>0</v>
      </c>
      <c r="T36" s="3">
        <f t="shared" si="23"/>
        <v>0</v>
      </c>
      <c r="U36" s="3">
        <f>'[1]shbö'!K36</f>
        <v>0</v>
      </c>
      <c r="V36" s="3">
        <f>'[1]int.bev.'!R36</f>
        <v>0</v>
      </c>
      <c r="W36" s="85">
        <v>0</v>
      </c>
      <c r="X36" s="136">
        <v>0</v>
      </c>
      <c r="Y36" s="84" t="s">
        <v>180</v>
      </c>
      <c r="Z36" s="85" t="s">
        <v>165</v>
      </c>
      <c r="AA36" s="101">
        <v>0</v>
      </c>
      <c r="AB36" s="3">
        <f t="shared" si="24"/>
        <v>0</v>
      </c>
      <c r="AC36" s="3">
        <f>'[1]shbö'!N36</f>
        <v>0</v>
      </c>
      <c r="AD36" s="3">
        <f>'[1]int.bev.'!Y36</f>
        <v>0</v>
      </c>
      <c r="AE36" s="85">
        <v>0</v>
      </c>
      <c r="AF36" s="136">
        <v>0</v>
      </c>
      <c r="AG36" s="84" t="s">
        <v>180</v>
      </c>
      <c r="AH36" s="85" t="s">
        <v>165</v>
      </c>
      <c r="AI36" s="101">
        <v>405149</v>
      </c>
      <c r="AJ36" s="3">
        <f t="shared" si="25"/>
        <v>18602</v>
      </c>
      <c r="AK36" s="85">
        <v>0</v>
      </c>
      <c r="AL36" s="3">
        <f>'[1]int.bev.'!AF36</f>
        <v>423751</v>
      </c>
      <c r="AM36" s="85">
        <v>322120</v>
      </c>
      <c r="AN36" s="135">
        <f t="shared" si="26"/>
        <v>76.01633978444889</v>
      </c>
      <c r="AO36" s="84" t="s">
        <v>180</v>
      </c>
      <c r="AP36" s="85" t="s">
        <v>165</v>
      </c>
      <c r="AQ36" s="101">
        <v>700</v>
      </c>
      <c r="AR36" s="3">
        <f t="shared" si="27"/>
        <v>621</v>
      </c>
      <c r="AS36" s="85">
        <v>0</v>
      </c>
      <c r="AT36" s="3">
        <f>'[1]int.bev.'!AM36</f>
        <v>1321</v>
      </c>
      <c r="AU36" s="85">
        <v>1321</v>
      </c>
      <c r="AV36" s="135">
        <f t="shared" si="28"/>
        <v>100</v>
      </c>
      <c r="AW36" s="84" t="s">
        <v>180</v>
      </c>
      <c r="AX36" s="85" t="s">
        <v>165</v>
      </c>
      <c r="AY36" s="102">
        <f t="shared" si="29"/>
        <v>404449</v>
      </c>
      <c r="AZ36" s="102">
        <f t="shared" si="54"/>
        <v>17981</v>
      </c>
      <c r="BA36" s="102">
        <f t="shared" si="55"/>
        <v>0</v>
      </c>
      <c r="BB36" s="102">
        <f t="shared" si="56"/>
        <v>422430</v>
      </c>
      <c r="BC36" s="102">
        <f t="shared" si="57"/>
        <v>320799</v>
      </c>
      <c r="BD36" s="135">
        <f t="shared" si="30"/>
        <v>75.94133939350898</v>
      </c>
      <c r="BE36" s="84" t="s">
        <v>180</v>
      </c>
      <c r="BF36" s="85" t="s">
        <v>165</v>
      </c>
      <c r="BG36" s="90">
        <v>10227</v>
      </c>
      <c r="BH36" s="3">
        <f t="shared" si="31"/>
        <v>0</v>
      </c>
      <c r="BI36" s="3">
        <f>'[1]shbö'!Q36</f>
        <v>3409</v>
      </c>
      <c r="BJ36" s="3">
        <f>'[1]int.bev.'!BA36</f>
        <v>13636</v>
      </c>
      <c r="BK36" s="85">
        <v>25343</v>
      </c>
      <c r="BL36" s="135">
        <f t="shared" si="51"/>
        <v>185.85362276327368</v>
      </c>
      <c r="BM36" s="84" t="s">
        <v>180</v>
      </c>
      <c r="BN36" s="85" t="s">
        <v>165</v>
      </c>
      <c r="BO36" s="90">
        <v>10000</v>
      </c>
      <c r="BP36" s="3">
        <f t="shared" si="32"/>
        <v>0</v>
      </c>
      <c r="BQ36" s="3">
        <f>'[1]shbö'!V36</f>
        <v>0</v>
      </c>
      <c r="BR36" s="3">
        <f>'[1]int.bev.'!BH36</f>
        <v>10000</v>
      </c>
      <c r="BS36" s="85">
        <v>8572</v>
      </c>
      <c r="BT36" s="135">
        <f>BS36/BR36*100</f>
        <v>85.72</v>
      </c>
      <c r="BU36" s="84" t="s">
        <v>180</v>
      </c>
      <c r="BV36" s="85" t="s">
        <v>165</v>
      </c>
      <c r="BW36" s="90">
        <v>0</v>
      </c>
      <c r="BX36" s="3">
        <f t="shared" si="33"/>
        <v>0</v>
      </c>
      <c r="BY36" s="3">
        <f>'[1]shbö'!Y36</f>
        <v>0</v>
      </c>
      <c r="BZ36" s="3">
        <f>'[1]int.bev.'!BO36</f>
        <v>0</v>
      </c>
      <c r="CA36" s="85">
        <v>0</v>
      </c>
      <c r="CB36" s="136">
        <v>0</v>
      </c>
      <c r="CC36" s="84" t="s">
        <v>180</v>
      </c>
      <c r="CD36" s="85" t="s">
        <v>165</v>
      </c>
      <c r="CE36" s="91">
        <f t="shared" si="1"/>
        <v>10000</v>
      </c>
      <c r="CF36" s="3">
        <f t="shared" si="34"/>
        <v>0</v>
      </c>
      <c r="CG36" s="3">
        <f t="shared" si="35"/>
        <v>0</v>
      </c>
      <c r="CH36" s="3">
        <f t="shared" si="36"/>
        <v>10000</v>
      </c>
      <c r="CI36" s="91">
        <f t="shared" si="37"/>
        <v>8572</v>
      </c>
      <c r="CJ36" s="135">
        <f>CI36/CH36*100</f>
        <v>85.72</v>
      </c>
      <c r="CK36" s="84" t="s">
        <v>180</v>
      </c>
      <c r="CL36" s="85" t="s">
        <v>165</v>
      </c>
      <c r="CM36" s="90">
        <v>0</v>
      </c>
      <c r="CN36" s="3">
        <f t="shared" si="38"/>
        <v>0</v>
      </c>
      <c r="CO36" s="3">
        <f>'[1]shbö'!AE36</f>
        <v>0</v>
      </c>
      <c r="CP36" s="3">
        <f>'[1]int.bev.'!CC36</f>
        <v>0</v>
      </c>
      <c r="CQ36" s="85">
        <v>0</v>
      </c>
      <c r="CR36" s="136">
        <v>0</v>
      </c>
      <c r="CS36" s="84" t="s">
        <v>180</v>
      </c>
      <c r="CT36" s="85" t="s">
        <v>165</v>
      </c>
      <c r="CU36" s="103">
        <f t="shared" si="2"/>
        <v>227</v>
      </c>
      <c r="CV36" s="103">
        <f t="shared" si="58"/>
        <v>0</v>
      </c>
      <c r="CW36" s="103">
        <f t="shared" si="58"/>
        <v>3409</v>
      </c>
      <c r="CX36" s="103">
        <f t="shared" si="58"/>
        <v>3636</v>
      </c>
      <c r="CY36" s="103">
        <f t="shared" si="58"/>
        <v>16771</v>
      </c>
      <c r="CZ36" s="135">
        <f t="shared" si="52"/>
        <v>461.2486248624863</v>
      </c>
      <c r="DA36" s="84" t="s">
        <v>180</v>
      </c>
      <c r="DB36" s="85" t="s">
        <v>165</v>
      </c>
      <c r="DC36" s="90">
        <v>0</v>
      </c>
      <c r="DD36" s="3">
        <f t="shared" si="39"/>
        <v>0</v>
      </c>
      <c r="DE36" s="3">
        <f>'[1]shbö'!AM36</f>
        <v>0</v>
      </c>
      <c r="DF36" s="3">
        <f>'[1]int.bev.'!CQ36</f>
        <v>0</v>
      </c>
      <c r="DG36" s="85">
        <v>0</v>
      </c>
      <c r="DH36" s="136">
        <v>0</v>
      </c>
      <c r="DI36" s="84" t="s">
        <v>180</v>
      </c>
      <c r="DJ36" s="199" t="s">
        <v>165</v>
      </c>
      <c r="DK36" s="91">
        <f t="shared" si="4"/>
        <v>227</v>
      </c>
      <c r="DL36" s="3">
        <f t="shared" si="40"/>
        <v>0</v>
      </c>
      <c r="DM36" s="3">
        <f>'[1]shbö'!AP36</f>
        <v>3409</v>
      </c>
      <c r="DN36" s="3">
        <f>'[1]int.bev.'!CX36</f>
        <v>3636</v>
      </c>
      <c r="DO36" s="87">
        <f t="shared" si="49"/>
        <v>13001</v>
      </c>
      <c r="DP36" s="135">
        <f t="shared" si="53"/>
        <v>357.56325632563255</v>
      </c>
      <c r="DQ36" s="84" t="s">
        <v>180</v>
      </c>
      <c r="DR36" s="85" t="s">
        <v>165</v>
      </c>
      <c r="DS36" s="90">
        <v>0</v>
      </c>
      <c r="DT36" s="3">
        <f t="shared" si="41"/>
        <v>0</v>
      </c>
      <c r="DU36" s="3">
        <f>'[1]shbö'!AS36</f>
        <v>0</v>
      </c>
      <c r="DV36" s="3">
        <f>'[1]int.bev.'!DE36</f>
        <v>0</v>
      </c>
      <c r="DW36" s="85">
        <v>0</v>
      </c>
      <c r="DX36" s="136">
        <v>0</v>
      </c>
      <c r="DY36" s="85" t="s">
        <v>257</v>
      </c>
      <c r="DZ36" s="81">
        <v>3770</v>
      </c>
      <c r="EA36" s="90">
        <v>25654</v>
      </c>
      <c r="EB36" s="3">
        <f t="shared" si="42"/>
        <v>0</v>
      </c>
      <c r="EC36" s="3">
        <f>'[1]shbö'!AV36</f>
        <v>64</v>
      </c>
      <c r="ED36" s="3">
        <f>'[1]int.bev.'!DL36</f>
        <v>25718</v>
      </c>
      <c r="EE36" s="85">
        <v>25718</v>
      </c>
      <c r="EF36" s="135">
        <f t="shared" si="43"/>
        <v>100</v>
      </c>
      <c r="EG36" s="84" t="s">
        <v>180</v>
      </c>
      <c r="EH36" s="85" t="s">
        <v>165</v>
      </c>
      <c r="EI36" s="90">
        <v>12573</v>
      </c>
      <c r="EJ36" s="3">
        <f t="shared" si="44"/>
        <v>0</v>
      </c>
      <c r="EK36" s="3">
        <f>'[1]shbö'!AY36</f>
        <v>-2000</v>
      </c>
      <c r="EL36" s="3">
        <f>'[1]int.bev.'!DS36</f>
        <v>10573</v>
      </c>
      <c r="EM36" s="85">
        <v>10573</v>
      </c>
      <c r="EN36" s="135">
        <f t="shared" si="50"/>
        <v>100</v>
      </c>
      <c r="EO36" s="84" t="s">
        <v>180</v>
      </c>
      <c r="EP36" s="85" t="s">
        <v>165</v>
      </c>
      <c r="EQ36" s="102">
        <f t="shared" si="5"/>
        <v>13081</v>
      </c>
      <c r="ER36" s="102">
        <f t="shared" si="59"/>
        <v>0</v>
      </c>
      <c r="ES36" s="102">
        <f t="shared" si="59"/>
        <v>2064</v>
      </c>
      <c r="ET36" s="102">
        <f t="shared" si="59"/>
        <v>15145</v>
      </c>
      <c r="EU36" s="102">
        <f t="shared" si="59"/>
        <v>15145</v>
      </c>
      <c r="EV36" s="135">
        <f t="shared" si="45"/>
        <v>100</v>
      </c>
      <c r="EW36" s="84" t="s">
        <v>180</v>
      </c>
      <c r="EX36" s="85" t="s">
        <v>165</v>
      </c>
      <c r="EY36" s="103">
        <f t="shared" si="7"/>
        <v>506804</v>
      </c>
      <c r="EZ36" s="103">
        <f t="shared" si="8"/>
        <v>19514</v>
      </c>
      <c r="FA36" s="103">
        <f t="shared" si="9"/>
        <v>4764</v>
      </c>
      <c r="FB36" s="103">
        <f t="shared" si="10"/>
        <v>531082</v>
      </c>
      <c r="FC36" s="103">
        <f t="shared" si="11"/>
        <v>423785</v>
      </c>
      <c r="FD36" s="135">
        <f t="shared" si="46"/>
        <v>79.7965285963373</v>
      </c>
      <c r="FE36" s="84" t="s">
        <v>180</v>
      </c>
      <c r="FF36" s="85" t="s">
        <v>165</v>
      </c>
      <c r="FG36" s="103">
        <f t="shared" si="12"/>
        <v>483531</v>
      </c>
      <c r="FH36" s="103">
        <f t="shared" si="60"/>
        <v>18893</v>
      </c>
      <c r="FI36" s="103">
        <f t="shared" si="60"/>
        <v>6764</v>
      </c>
      <c r="FJ36" s="103">
        <f t="shared" si="60"/>
        <v>509188</v>
      </c>
      <c r="FK36" s="103">
        <f t="shared" si="60"/>
        <v>403319</v>
      </c>
      <c r="FL36" s="135">
        <f t="shared" si="47"/>
        <v>79.20826885158331</v>
      </c>
      <c r="FM36" s="84" t="s">
        <v>180</v>
      </c>
      <c r="FN36" s="85" t="s">
        <v>165</v>
      </c>
      <c r="FO36" s="103">
        <f t="shared" si="14"/>
        <v>23273</v>
      </c>
      <c r="FP36" s="103">
        <f t="shared" si="15"/>
        <v>621</v>
      </c>
      <c r="FQ36" s="103">
        <f t="shared" si="16"/>
        <v>-2000</v>
      </c>
      <c r="FR36" s="103">
        <f t="shared" si="17"/>
        <v>21894</v>
      </c>
      <c r="FS36" s="103">
        <f t="shared" si="18"/>
        <v>20466</v>
      </c>
      <c r="FT36" s="135">
        <f t="shared" si="48"/>
        <v>93.47766511372978</v>
      </c>
      <c r="FU36" s="33"/>
      <c r="FV36" s="26"/>
      <c r="FW36" s="41"/>
      <c r="FX36" s="38"/>
      <c r="FY36" s="38"/>
      <c r="FZ36" s="38"/>
      <c r="GA36" s="38"/>
      <c r="GB36" s="38"/>
      <c r="GC36" s="236"/>
      <c r="GD36" s="33"/>
      <c r="GE36" s="26"/>
      <c r="GF36" s="27"/>
      <c r="GG36" s="28"/>
      <c r="GH36" s="28"/>
      <c r="GI36" s="28"/>
      <c r="GJ36" s="28"/>
      <c r="GK36" s="28"/>
      <c r="GL36" s="235"/>
      <c r="GM36" s="33"/>
      <c r="GN36" s="26"/>
      <c r="GO36" s="27"/>
      <c r="GP36" s="38"/>
      <c r="GQ36" s="38"/>
      <c r="GR36" s="38"/>
      <c r="GS36" s="38"/>
      <c r="GT36" s="38"/>
      <c r="GU36" s="236"/>
      <c r="GV36" s="33"/>
      <c r="GW36" s="26"/>
      <c r="GX36" s="27"/>
      <c r="GY36" s="38"/>
      <c r="GZ36" s="38"/>
      <c r="HA36" s="38"/>
      <c r="HB36" s="38"/>
      <c r="HC36" s="38"/>
      <c r="HD36" s="38"/>
      <c r="HE36" s="33"/>
      <c r="HF36" s="26"/>
      <c r="HG36" s="27"/>
      <c r="HH36" s="38"/>
      <c r="HI36" s="38"/>
      <c r="HJ36" s="38"/>
      <c r="HK36" s="38"/>
      <c r="HL36" s="38"/>
      <c r="HM36" s="38"/>
      <c r="HN36" s="33"/>
      <c r="HO36" s="26"/>
      <c r="HP36" s="27"/>
      <c r="HQ36" s="38"/>
      <c r="HR36" s="38"/>
      <c r="HS36" s="38"/>
      <c r="HT36" s="38"/>
      <c r="HU36" s="38"/>
      <c r="HV36" s="38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  <c r="IR36" s="156"/>
      <c r="IS36" s="156"/>
      <c r="IT36" s="156"/>
      <c r="IU36" s="156"/>
      <c r="IV36" s="156"/>
    </row>
    <row r="37" spans="1:256" ht="12.75">
      <c r="A37" s="91" t="s">
        <v>182</v>
      </c>
      <c r="B37" s="85" t="s">
        <v>184</v>
      </c>
      <c r="C37" s="101">
        <v>14079</v>
      </c>
      <c r="D37" s="3">
        <f t="shared" si="20"/>
        <v>226</v>
      </c>
      <c r="E37" s="3">
        <f>'[1]shbö'!E37</f>
        <v>0</v>
      </c>
      <c r="F37" s="3">
        <f>'[1]int.bev.'!D37</f>
        <v>14305</v>
      </c>
      <c r="G37" s="85">
        <v>9565</v>
      </c>
      <c r="H37" s="135">
        <f t="shared" si="21"/>
        <v>66.86473261097518</v>
      </c>
      <c r="I37" s="84" t="s">
        <v>182</v>
      </c>
      <c r="J37" s="85" t="s">
        <v>184</v>
      </c>
      <c r="K37" s="101">
        <v>0</v>
      </c>
      <c r="L37" s="3">
        <f t="shared" si="22"/>
        <v>0</v>
      </c>
      <c r="M37" s="3">
        <f>'[1]shbö'!H37</f>
        <v>0</v>
      </c>
      <c r="N37" s="3">
        <f>'[1]int.bev.'!K37</f>
        <v>0</v>
      </c>
      <c r="O37" s="85">
        <v>0</v>
      </c>
      <c r="P37" s="136">
        <v>0</v>
      </c>
      <c r="Q37" s="84" t="s">
        <v>182</v>
      </c>
      <c r="R37" s="85" t="s">
        <v>184</v>
      </c>
      <c r="S37" s="101">
        <v>0</v>
      </c>
      <c r="T37" s="3">
        <f t="shared" si="23"/>
        <v>0</v>
      </c>
      <c r="U37" s="3">
        <f>'[1]shbö'!K37</f>
        <v>0</v>
      </c>
      <c r="V37" s="3">
        <f>'[1]int.bev.'!R37</f>
        <v>0</v>
      </c>
      <c r="W37" s="85">
        <v>0</v>
      </c>
      <c r="X37" s="136">
        <v>0</v>
      </c>
      <c r="Y37" s="84" t="s">
        <v>182</v>
      </c>
      <c r="Z37" s="85" t="s">
        <v>184</v>
      </c>
      <c r="AA37" s="101">
        <v>0</v>
      </c>
      <c r="AB37" s="3">
        <f t="shared" si="24"/>
        <v>0</v>
      </c>
      <c r="AC37" s="3">
        <f>'[1]shbö'!N37</f>
        <v>0</v>
      </c>
      <c r="AD37" s="3">
        <f>'[1]int.bev.'!Y37</f>
        <v>0</v>
      </c>
      <c r="AE37" s="85">
        <v>0</v>
      </c>
      <c r="AF37" s="136">
        <v>0</v>
      </c>
      <c r="AG37" s="84" t="s">
        <v>182</v>
      </c>
      <c r="AH37" s="85" t="s">
        <v>184</v>
      </c>
      <c r="AI37" s="101">
        <v>225008</v>
      </c>
      <c r="AJ37" s="3">
        <f t="shared" si="25"/>
        <v>12199</v>
      </c>
      <c r="AK37" s="85">
        <v>0</v>
      </c>
      <c r="AL37" s="3">
        <f>'[1]int.bev.'!AF37</f>
        <v>237207</v>
      </c>
      <c r="AM37" s="85">
        <v>179962</v>
      </c>
      <c r="AN37" s="135">
        <f t="shared" si="26"/>
        <v>75.86706969018621</v>
      </c>
      <c r="AO37" s="84" t="s">
        <v>182</v>
      </c>
      <c r="AP37" s="85" t="s">
        <v>184</v>
      </c>
      <c r="AQ37" s="101">
        <v>300</v>
      </c>
      <c r="AR37" s="3">
        <f t="shared" si="27"/>
        <v>1293</v>
      </c>
      <c r="AS37" s="85">
        <v>0</v>
      </c>
      <c r="AT37" s="3">
        <f>'[1]int.bev.'!AM37</f>
        <v>1593</v>
      </c>
      <c r="AU37" s="85">
        <v>1593</v>
      </c>
      <c r="AV37" s="135">
        <f t="shared" si="28"/>
        <v>100</v>
      </c>
      <c r="AW37" s="84" t="s">
        <v>182</v>
      </c>
      <c r="AX37" s="85" t="s">
        <v>184</v>
      </c>
      <c r="AY37" s="102">
        <f t="shared" si="29"/>
        <v>224708</v>
      </c>
      <c r="AZ37" s="102">
        <f t="shared" si="54"/>
        <v>10906</v>
      </c>
      <c r="BA37" s="102">
        <f t="shared" si="55"/>
        <v>0</v>
      </c>
      <c r="BB37" s="102">
        <f t="shared" si="56"/>
        <v>235614</v>
      </c>
      <c r="BC37" s="102">
        <f t="shared" si="57"/>
        <v>178369</v>
      </c>
      <c r="BD37" s="135">
        <f t="shared" si="30"/>
        <v>75.70390554041781</v>
      </c>
      <c r="BE37" s="84" t="s">
        <v>182</v>
      </c>
      <c r="BF37" s="85" t="s">
        <v>184</v>
      </c>
      <c r="BG37" s="90">
        <v>1282</v>
      </c>
      <c r="BH37" s="3">
        <f t="shared" si="31"/>
        <v>0</v>
      </c>
      <c r="BI37" s="3">
        <f>'[1]shbö'!Q37</f>
        <v>0</v>
      </c>
      <c r="BJ37" s="3">
        <f>'[1]int.bev.'!BA37</f>
        <v>1282</v>
      </c>
      <c r="BK37" s="85">
        <v>3541</v>
      </c>
      <c r="BL37" s="135">
        <f t="shared" si="51"/>
        <v>276.2090483619345</v>
      </c>
      <c r="BM37" s="84" t="s">
        <v>182</v>
      </c>
      <c r="BN37" s="85" t="s">
        <v>184</v>
      </c>
      <c r="BO37" s="90">
        <v>1282</v>
      </c>
      <c r="BP37" s="3">
        <f t="shared" si="32"/>
        <v>0</v>
      </c>
      <c r="BQ37" s="3">
        <f>'[1]shbö'!V37</f>
        <v>0</v>
      </c>
      <c r="BR37" s="3">
        <f>'[1]int.bev.'!BH37</f>
        <v>1282</v>
      </c>
      <c r="BS37" s="85">
        <v>1282</v>
      </c>
      <c r="BT37" s="135">
        <f>BS37/BR37*100</f>
        <v>100</v>
      </c>
      <c r="BU37" s="84" t="s">
        <v>182</v>
      </c>
      <c r="BV37" s="85" t="s">
        <v>184</v>
      </c>
      <c r="BW37" s="90">
        <v>0</v>
      </c>
      <c r="BX37" s="3">
        <f t="shared" si="33"/>
        <v>0</v>
      </c>
      <c r="BY37" s="3">
        <f>'[1]shbö'!Y37</f>
        <v>0</v>
      </c>
      <c r="BZ37" s="3">
        <f>'[1]int.bev.'!BO37</f>
        <v>0</v>
      </c>
      <c r="CA37" s="85">
        <v>0</v>
      </c>
      <c r="CB37" s="136">
        <v>0</v>
      </c>
      <c r="CC37" s="84" t="s">
        <v>182</v>
      </c>
      <c r="CD37" s="85" t="s">
        <v>184</v>
      </c>
      <c r="CE37" s="91">
        <f t="shared" si="1"/>
        <v>1282</v>
      </c>
      <c r="CF37" s="3">
        <f t="shared" si="34"/>
        <v>0</v>
      </c>
      <c r="CG37" s="3">
        <f t="shared" si="35"/>
        <v>0</v>
      </c>
      <c r="CH37" s="3">
        <f t="shared" si="36"/>
        <v>1282</v>
      </c>
      <c r="CI37" s="91">
        <f t="shared" si="37"/>
        <v>1282</v>
      </c>
      <c r="CJ37" s="135">
        <f>CI37/CH37*100</f>
        <v>100</v>
      </c>
      <c r="CK37" s="84" t="s">
        <v>182</v>
      </c>
      <c r="CL37" s="85" t="s">
        <v>184</v>
      </c>
      <c r="CM37" s="90">
        <v>0</v>
      </c>
      <c r="CN37" s="3">
        <f t="shared" si="38"/>
        <v>0</v>
      </c>
      <c r="CO37" s="3">
        <f>'[1]shbö'!AE37</f>
        <v>0</v>
      </c>
      <c r="CP37" s="3">
        <f>'[1]int.bev.'!CC37</f>
        <v>0</v>
      </c>
      <c r="CQ37" s="85">
        <v>0</v>
      </c>
      <c r="CR37" s="136">
        <v>0</v>
      </c>
      <c r="CS37" s="84" t="s">
        <v>182</v>
      </c>
      <c r="CT37" s="85" t="s">
        <v>184</v>
      </c>
      <c r="CU37" s="103">
        <f t="shared" si="2"/>
        <v>0</v>
      </c>
      <c r="CV37" s="103">
        <f t="shared" si="58"/>
        <v>0</v>
      </c>
      <c r="CW37" s="103">
        <f t="shared" si="58"/>
        <v>0</v>
      </c>
      <c r="CX37" s="103">
        <f t="shared" si="58"/>
        <v>0</v>
      </c>
      <c r="CY37" s="103">
        <f t="shared" si="58"/>
        <v>2259</v>
      </c>
      <c r="CZ37" s="390">
        <v>0</v>
      </c>
      <c r="DA37" s="84" t="s">
        <v>182</v>
      </c>
      <c r="DB37" s="85" t="s">
        <v>184</v>
      </c>
      <c r="DC37" s="90">
        <v>0</v>
      </c>
      <c r="DD37" s="3">
        <f t="shared" si="39"/>
        <v>0</v>
      </c>
      <c r="DE37" s="3">
        <f>'[1]shbö'!AM37</f>
        <v>0</v>
      </c>
      <c r="DF37" s="3">
        <f>'[1]int.bev.'!CQ37</f>
        <v>0</v>
      </c>
      <c r="DG37" s="85">
        <v>0</v>
      </c>
      <c r="DH37" s="136">
        <v>0</v>
      </c>
      <c r="DI37" s="84" t="s">
        <v>182</v>
      </c>
      <c r="DJ37" s="85" t="s">
        <v>184</v>
      </c>
      <c r="DK37" s="91">
        <f t="shared" si="4"/>
        <v>0</v>
      </c>
      <c r="DL37" s="3">
        <f t="shared" si="40"/>
        <v>0</v>
      </c>
      <c r="DM37" s="3">
        <f>'[1]shbö'!AP37</f>
        <v>0</v>
      </c>
      <c r="DN37" s="3">
        <f>'[1]int.bev.'!CX37</f>
        <v>0</v>
      </c>
      <c r="DO37" s="87">
        <f t="shared" si="49"/>
        <v>919</v>
      </c>
      <c r="DP37" s="390">
        <v>0</v>
      </c>
      <c r="DQ37" s="84" t="s">
        <v>182</v>
      </c>
      <c r="DR37" s="85" t="s">
        <v>184</v>
      </c>
      <c r="DS37" s="90">
        <v>0</v>
      </c>
      <c r="DT37" s="3">
        <f t="shared" si="41"/>
        <v>0</v>
      </c>
      <c r="DU37" s="3">
        <f>'[1]shbö'!AS37</f>
        <v>0</v>
      </c>
      <c r="DV37" s="3">
        <f>'[1]int.bev.'!DE37</f>
        <v>0</v>
      </c>
      <c r="DW37" s="85">
        <v>0</v>
      </c>
      <c r="DX37" s="136">
        <v>0</v>
      </c>
      <c r="DY37" s="85" t="s">
        <v>258</v>
      </c>
      <c r="DZ37" s="81">
        <v>1340</v>
      </c>
      <c r="EA37" s="90">
        <v>5732</v>
      </c>
      <c r="EB37" s="3">
        <f t="shared" si="42"/>
        <v>0</v>
      </c>
      <c r="EC37" s="3">
        <f>'[1]shbö'!AV37</f>
        <v>-2744</v>
      </c>
      <c r="ED37" s="3">
        <f>'[1]int.bev.'!DL37</f>
        <v>2988</v>
      </c>
      <c r="EE37" s="85">
        <v>2988</v>
      </c>
      <c r="EF37" s="135">
        <f t="shared" si="43"/>
        <v>100</v>
      </c>
      <c r="EG37" s="84" t="s">
        <v>182</v>
      </c>
      <c r="EH37" s="85" t="s">
        <v>184</v>
      </c>
      <c r="EI37" s="90">
        <v>2111</v>
      </c>
      <c r="EJ37" s="3">
        <f t="shared" si="44"/>
        <v>0</v>
      </c>
      <c r="EK37" s="3">
        <f>'[1]shbö'!AY37</f>
        <v>0</v>
      </c>
      <c r="EL37" s="3">
        <f>'[1]int.bev.'!DS37</f>
        <v>2111</v>
      </c>
      <c r="EM37" s="85">
        <v>0</v>
      </c>
      <c r="EN37" s="135">
        <f t="shared" si="50"/>
        <v>0</v>
      </c>
      <c r="EO37" s="84" t="s">
        <v>182</v>
      </c>
      <c r="EP37" s="85" t="s">
        <v>184</v>
      </c>
      <c r="EQ37" s="102">
        <f t="shared" si="5"/>
        <v>3621</v>
      </c>
      <c r="ER37" s="102">
        <f t="shared" si="59"/>
        <v>0</v>
      </c>
      <c r="ES37" s="102">
        <f t="shared" si="59"/>
        <v>-2744</v>
      </c>
      <c r="ET37" s="102">
        <f t="shared" si="59"/>
        <v>877</v>
      </c>
      <c r="EU37" s="102">
        <f t="shared" si="59"/>
        <v>2988</v>
      </c>
      <c r="EV37" s="135">
        <f t="shared" si="45"/>
        <v>340.70695553021665</v>
      </c>
      <c r="EW37" s="84" t="s">
        <v>182</v>
      </c>
      <c r="EX37" s="85" t="s">
        <v>184</v>
      </c>
      <c r="EY37" s="103">
        <f t="shared" si="7"/>
        <v>246101</v>
      </c>
      <c r="EZ37" s="103">
        <f t="shared" si="8"/>
        <v>12425</v>
      </c>
      <c r="FA37" s="103">
        <f t="shared" si="9"/>
        <v>-2744</v>
      </c>
      <c r="FB37" s="103">
        <f t="shared" si="10"/>
        <v>255782</v>
      </c>
      <c r="FC37" s="103">
        <f t="shared" si="11"/>
        <v>196056</v>
      </c>
      <c r="FD37" s="135">
        <f t="shared" si="46"/>
        <v>76.64964696499362</v>
      </c>
      <c r="FE37" s="84" t="s">
        <v>182</v>
      </c>
      <c r="FF37" s="85" t="s">
        <v>184</v>
      </c>
      <c r="FG37" s="103">
        <f t="shared" si="12"/>
        <v>242408</v>
      </c>
      <c r="FH37" s="103">
        <f t="shared" si="60"/>
        <v>11132</v>
      </c>
      <c r="FI37" s="103">
        <f t="shared" si="60"/>
        <v>-2744</v>
      </c>
      <c r="FJ37" s="103">
        <f t="shared" si="60"/>
        <v>250796</v>
      </c>
      <c r="FK37" s="103">
        <f t="shared" si="60"/>
        <v>193181</v>
      </c>
      <c r="FL37" s="135">
        <f t="shared" si="47"/>
        <v>77.02714556850987</v>
      </c>
      <c r="FM37" s="84" t="s">
        <v>182</v>
      </c>
      <c r="FN37" s="85" t="s">
        <v>184</v>
      </c>
      <c r="FO37" s="103">
        <f t="shared" si="14"/>
        <v>3693</v>
      </c>
      <c r="FP37" s="103">
        <f t="shared" si="15"/>
        <v>1293</v>
      </c>
      <c r="FQ37" s="103">
        <f t="shared" si="16"/>
        <v>0</v>
      </c>
      <c r="FR37" s="103">
        <f t="shared" si="17"/>
        <v>4986</v>
      </c>
      <c r="FS37" s="103">
        <f t="shared" si="18"/>
        <v>2875</v>
      </c>
      <c r="FT37" s="135">
        <f t="shared" si="48"/>
        <v>57.66145206578419</v>
      </c>
      <c r="FU37" s="34" t="s">
        <v>113</v>
      </c>
      <c r="FV37" s="29"/>
      <c r="FW37" s="29" t="s">
        <v>102</v>
      </c>
      <c r="FX37" s="30">
        <f>SUM(FX22:FX36)</f>
        <v>68100</v>
      </c>
      <c r="FY37" s="30">
        <f>SUM(FY22:FY36)</f>
        <v>1490</v>
      </c>
      <c r="FZ37" s="30">
        <f>SUM(FZ22:FZ36)</f>
        <v>46</v>
      </c>
      <c r="GA37" s="30">
        <f>SUM(GA22:GA36)</f>
        <v>69636</v>
      </c>
      <c r="GB37" s="30">
        <f>SUM(GB22:GB36)</f>
        <v>47403</v>
      </c>
      <c r="GC37" s="162">
        <f>GB37/GA37*100</f>
        <v>68.07254868171636</v>
      </c>
      <c r="GD37" s="34" t="s">
        <v>113</v>
      </c>
      <c r="GE37" s="29"/>
      <c r="GF37" s="29" t="s">
        <v>102</v>
      </c>
      <c r="GG37" s="30">
        <f>SUM(GG22:GG36)</f>
        <v>0</v>
      </c>
      <c r="GH37" s="30">
        <f>SUM(GH22:GH36)</f>
        <v>0</v>
      </c>
      <c r="GI37" s="30">
        <f>SUM(GI22:GI36)</f>
        <v>0</v>
      </c>
      <c r="GJ37" s="30">
        <f>SUM(GJ22:GJ36)</f>
        <v>0</v>
      </c>
      <c r="GK37" s="30">
        <f>SUM(GK22:GK36)</f>
        <v>0</v>
      </c>
      <c r="GL37" s="225">
        <v>0</v>
      </c>
      <c r="GM37" s="34" t="s">
        <v>113</v>
      </c>
      <c r="GN37" s="29"/>
      <c r="GO37" s="29" t="s">
        <v>102</v>
      </c>
      <c r="GP37" s="30">
        <f>SUM(GP22:GP36)</f>
        <v>790094</v>
      </c>
      <c r="GQ37" s="30">
        <f>SUM(GQ22:GQ36)</f>
        <v>28849</v>
      </c>
      <c r="GR37" s="30">
        <f>SUM(GR22:GR36)</f>
        <v>0</v>
      </c>
      <c r="GS37" s="30">
        <f>SUM(GS22:GS36)</f>
        <v>818943</v>
      </c>
      <c r="GT37" s="30">
        <f>SUM(GT22:GT36)</f>
        <v>507178</v>
      </c>
      <c r="GU37" s="162">
        <f>GT37/GS37*100</f>
        <v>61.93080592910618</v>
      </c>
      <c r="GV37" s="34" t="s">
        <v>113</v>
      </c>
      <c r="GW37" s="29"/>
      <c r="GX37" s="29" t="s">
        <v>102</v>
      </c>
      <c r="GY37" s="30">
        <f>SUM(GY22:GY36)</f>
        <v>0</v>
      </c>
      <c r="GZ37" s="30">
        <f>SUM(GZ22:GZ36)</f>
        <v>0</v>
      </c>
      <c r="HA37" s="30">
        <f>SUM(HA22:HA36)</f>
        <v>4878</v>
      </c>
      <c r="HB37" s="30">
        <f>SUM(HB22:HB36)</f>
        <v>4878</v>
      </c>
      <c r="HC37" s="30">
        <f>SUM(HC22:HC36)</f>
        <v>23293</v>
      </c>
      <c r="HD37" s="162">
        <f>HC37/HB37*100</f>
        <v>477.51127511275115</v>
      </c>
      <c r="HE37" s="34" t="s">
        <v>113</v>
      </c>
      <c r="HF37" s="29"/>
      <c r="HG37" s="29" t="s">
        <v>102</v>
      </c>
      <c r="HH37" s="30">
        <f>SUM(HH22:HH36)</f>
        <v>0</v>
      </c>
      <c r="HI37" s="30">
        <f>SUM(HI22:HI36)</f>
        <v>0</v>
      </c>
      <c r="HJ37" s="30">
        <f>SUM(HJ22:HJ36)</f>
        <v>17442</v>
      </c>
      <c r="HK37" s="30">
        <f>SUM(HK22:HK36)</f>
        <v>17442</v>
      </c>
      <c r="HL37" s="30">
        <f>SUM(HL22:HL36)</f>
        <v>17442</v>
      </c>
      <c r="HM37" s="148">
        <f>HL37/HK37*100</f>
        <v>100</v>
      </c>
      <c r="HN37" s="34" t="s">
        <v>113</v>
      </c>
      <c r="HO37" s="29"/>
      <c r="HP37" s="29" t="s">
        <v>102</v>
      </c>
      <c r="HQ37" s="30">
        <f>SUM(HQ22:HQ36)</f>
        <v>858194</v>
      </c>
      <c r="HR37" s="30">
        <f>SUM(HR22:HR36)</f>
        <v>30339</v>
      </c>
      <c r="HS37" s="30">
        <f>SUM(HS22:HS36)</f>
        <v>22366</v>
      </c>
      <c r="HT37" s="30">
        <f>SUM(HT22:HT36)</f>
        <v>910899</v>
      </c>
      <c r="HU37" s="30">
        <f>SUM(HU22:HU36)</f>
        <v>595316</v>
      </c>
      <c r="HV37" s="148">
        <f>HU37/HT37*100</f>
        <v>65.35477588623986</v>
      </c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  <c r="IR37" s="156"/>
      <c r="IS37" s="156"/>
      <c r="IT37" s="156"/>
      <c r="IU37" s="156"/>
      <c r="IV37" s="156"/>
    </row>
    <row r="38" spans="1:176" ht="12.75">
      <c r="A38" s="91" t="s">
        <v>183</v>
      </c>
      <c r="B38" s="85" t="s">
        <v>26</v>
      </c>
      <c r="C38" s="101">
        <v>24549</v>
      </c>
      <c r="D38" s="3">
        <f t="shared" si="20"/>
        <v>987</v>
      </c>
      <c r="E38" s="3">
        <f>'[1]shbö'!E38</f>
        <v>959</v>
      </c>
      <c r="F38" s="3">
        <f>'[1]int.bev.'!D38</f>
        <v>26495</v>
      </c>
      <c r="G38" s="85">
        <v>26827</v>
      </c>
      <c r="H38" s="135">
        <f t="shared" si="21"/>
        <v>101.25306661634271</v>
      </c>
      <c r="I38" s="84" t="s">
        <v>183</v>
      </c>
      <c r="J38" s="85" t="s">
        <v>26</v>
      </c>
      <c r="K38" s="101">
        <v>0</v>
      </c>
      <c r="L38" s="3">
        <f t="shared" si="22"/>
        <v>0</v>
      </c>
      <c r="M38" s="3">
        <f>'[1]shbö'!H38</f>
        <v>0</v>
      </c>
      <c r="N38" s="3">
        <f>'[1]int.bev.'!K38</f>
        <v>0</v>
      </c>
      <c r="O38" s="85">
        <v>0</v>
      </c>
      <c r="P38" s="136">
        <v>0</v>
      </c>
      <c r="Q38" s="84" t="s">
        <v>183</v>
      </c>
      <c r="R38" s="85" t="s">
        <v>26</v>
      </c>
      <c r="S38" s="101">
        <v>0</v>
      </c>
      <c r="T38" s="3">
        <f t="shared" si="23"/>
        <v>0</v>
      </c>
      <c r="U38" s="3">
        <f>'[1]shbö'!K38</f>
        <v>0</v>
      </c>
      <c r="V38" s="3">
        <f>'[1]int.bev.'!R38</f>
        <v>0</v>
      </c>
      <c r="W38" s="85">
        <v>20</v>
      </c>
      <c r="X38" s="136">
        <v>0</v>
      </c>
      <c r="Y38" s="84" t="s">
        <v>183</v>
      </c>
      <c r="Z38" s="85" t="s">
        <v>26</v>
      </c>
      <c r="AA38" s="101">
        <v>0</v>
      </c>
      <c r="AB38" s="3">
        <f t="shared" si="24"/>
        <v>0</v>
      </c>
      <c r="AC38" s="3">
        <f>'[1]shbö'!N38</f>
        <v>0</v>
      </c>
      <c r="AD38" s="3">
        <f>'[1]int.bev.'!Y38</f>
        <v>0</v>
      </c>
      <c r="AE38" s="85">
        <v>80</v>
      </c>
      <c r="AF38" s="136">
        <v>0</v>
      </c>
      <c r="AG38" s="84" t="s">
        <v>183</v>
      </c>
      <c r="AH38" s="85" t="s">
        <v>26</v>
      </c>
      <c r="AI38" s="101">
        <v>214964</v>
      </c>
      <c r="AJ38" s="3">
        <f t="shared" si="25"/>
        <v>15084</v>
      </c>
      <c r="AK38" s="85">
        <v>0</v>
      </c>
      <c r="AL38" s="3">
        <f>'[1]int.bev.'!AF38</f>
        <v>230048</v>
      </c>
      <c r="AM38" s="85">
        <v>152106</v>
      </c>
      <c r="AN38" s="135">
        <f t="shared" si="26"/>
        <v>66.11924467937126</v>
      </c>
      <c r="AO38" s="84" t="s">
        <v>183</v>
      </c>
      <c r="AP38" s="85" t="s">
        <v>26</v>
      </c>
      <c r="AQ38" s="101">
        <v>0</v>
      </c>
      <c r="AR38" s="3">
        <f t="shared" si="27"/>
        <v>4014</v>
      </c>
      <c r="AS38" s="85">
        <v>0</v>
      </c>
      <c r="AT38" s="3">
        <f>'[1]int.bev.'!AM38</f>
        <v>4014</v>
      </c>
      <c r="AU38" s="85">
        <v>4014</v>
      </c>
      <c r="AV38" s="135">
        <f t="shared" si="28"/>
        <v>100</v>
      </c>
      <c r="AW38" s="84" t="s">
        <v>183</v>
      </c>
      <c r="AX38" s="85" t="s">
        <v>26</v>
      </c>
      <c r="AY38" s="102">
        <f t="shared" si="29"/>
        <v>214964</v>
      </c>
      <c r="AZ38" s="102">
        <f t="shared" si="54"/>
        <v>11070</v>
      </c>
      <c r="BA38" s="102">
        <f t="shared" si="55"/>
        <v>0</v>
      </c>
      <c r="BB38" s="102">
        <f t="shared" si="56"/>
        <v>226034</v>
      </c>
      <c r="BC38" s="102">
        <f t="shared" si="57"/>
        <v>148092</v>
      </c>
      <c r="BD38" s="135">
        <f t="shared" si="30"/>
        <v>65.51757700169001</v>
      </c>
      <c r="BE38" s="84" t="s">
        <v>183</v>
      </c>
      <c r="BF38" s="85" t="s">
        <v>26</v>
      </c>
      <c r="BG38" s="90">
        <v>0</v>
      </c>
      <c r="BH38" s="3">
        <f t="shared" si="31"/>
        <v>0</v>
      </c>
      <c r="BI38" s="3">
        <f>'[1]shbö'!Q38</f>
        <v>0</v>
      </c>
      <c r="BJ38" s="3">
        <f>'[1]int.bev.'!BA38</f>
        <v>0</v>
      </c>
      <c r="BK38" s="85">
        <v>1961</v>
      </c>
      <c r="BL38" s="136">
        <v>0</v>
      </c>
      <c r="BM38" s="84" t="s">
        <v>183</v>
      </c>
      <c r="BN38" s="85" t="s">
        <v>26</v>
      </c>
      <c r="BO38" s="90">
        <v>0</v>
      </c>
      <c r="BP38" s="3">
        <f t="shared" si="32"/>
        <v>0</v>
      </c>
      <c r="BQ38" s="3">
        <f>'[1]shbö'!V38</f>
        <v>0</v>
      </c>
      <c r="BR38" s="3">
        <f>'[1]int.bev.'!BH38</f>
        <v>0</v>
      </c>
      <c r="BS38" s="85">
        <v>0</v>
      </c>
      <c r="BT38" s="136">
        <v>0</v>
      </c>
      <c r="BU38" s="84" t="s">
        <v>183</v>
      </c>
      <c r="BV38" s="85" t="s">
        <v>26</v>
      </c>
      <c r="BW38" s="90">
        <v>0</v>
      </c>
      <c r="BX38" s="3">
        <f t="shared" si="33"/>
        <v>0</v>
      </c>
      <c r="BY38" s="3">
        <f>'[1]shbö'!Y38</f>
        <v>0</v>
      </c>
      <c r="BZ38" s="3">
        <f>'[1]int.bev.'!BO38</f>
        <v>0</v>
      </c>
      <c r="CA38" s="85">
        <v>0</v>
      </c>
      <c r="CB38" s="136">
        <v>0</v>
      </c>
      <c r="CC38" s="84" t="s">
        <v>183</v>
      </c>
      <c r="CD38" s="85" t="s">
        <v>26</v>
      </c>
      <c r="CE38" s="91">
        <f t="shared" si="1"/>
        <v>0</v>
      </c>
      <c r="CF38" s="3">
        <f t="shared" si="34"/>
        <v>0</v>
      </c>
      <c r="CG38" s="3">
        <f t="shared" si="35"/>
        <v>0</v>
      </c>
      <c r="CH38" s="3">
        <f t="shared" si="36"/>
        <v>0</v>
      </c>
      <c r="CI38" s="91">
        <f t="shared" si="37"/>
        <v>0</v>
      </c>
      <c r="CJ38" s="136">
        <v>0</v>
      </c>
      <c r="CK38" s="84" t="s">
        <v>183</v>
      </c>
      <c r="CL38" s="85" t="s">
        <v>26</v>
      </c>
      <c r="CM38" s="90">
        <v>0</v>
      </c>
      <c r="CN38" s="3">
        <f t="shared" si="38"/>
        <v>0</v>
      </c>
      <c r="CO38" s="3">
        <f>'[1]shbö'!AE38</f>
        <v>0</v>
      </c>
      <c r="CP38" s="3">
        <f>'[1]int.bev.'!CC38</f>
        <v>0</v>
      </c>
      <c r="CQ38" s="85">
        <v>0</v>
      </c>
      <c r="CR38" s="136">
        <v>0</v>
      </c>
      <c r="CS38" s="84" t="s">
        <v>183</v>
      </c>
      <c r="CT38" s="85" t="s">
        <v>26</v>
      </c>
      <c r="CU38" s="103">
        <f t="shared" si="2"/>
        <v>0</v>
      </c>
      <c r="CV38" s="103">
        <f aca="true" t="shared" si="78" ref="CV38:CY44">(BH38-BP38)</f>
        <v>0</v>
      </c>
      <c r="CW38" s="103">
        <f t="shared" si="78"/>
        <v>0</v>
      </c>
      <c r="CX38" s="103">
        <f t="shared" si="78"/>
        <v>0</v>
      </c>
      <c r="CY38" s="103">
        <f t="shared" si="78"/>
        <v>1961</v>
      </c>
      <c r="CZ38" s="136">
        <v>0</v>
      </c>
      <c r="DA38" s="84" t="s">
        <v>183</v>
      </c>
      <c r="DB38" s="85" t="s">
        <v>26</v>
      </c>
      <c r="DC38" s="90">
        <v>0</v>
      </c>
      <c r="DD38" s="3">
        <f t="shared" si="39"/>
        <v>0</v>
      </c>
      <c r="DE38" s="3">
        <f>'[1]shbö'!AM38</f>
        <v>0</v>
      </c>
      <c r="DF38" s="3">
        <f>'[1]int.bev.'!CQ38</f>
        <v>0</v>
      </c>
      <c r="DG38" s="85">
        <v>0</v>
      </c>
      <c r="DH38" s="136">
        <v>0</v>
      </c>
      <c r="DI38" s="84" t="s">
        <v>183</v>
      </c>
      <c r="DJ38" s="199" t="s">
        <v>26</v>
      </c>
      <c r="DK38" s="91">
        <f t="shared" si="4"/>
        <v>0</v>
      </c>
      <c r="DL38" s="3">
        <f t="shared" si="40"/>
        <v>0</v>
      </c>
      <c r="DM38" s="3">
        <f>'[1]shbö'!AP38</f>
        <v>0</v>
      </c>
      <c r="DN38" s="3">
        <f>'[1]int.bev.'!CX38</f>
        <v>0</v>
      </c>
      <c r="DO38" s="87">
        <f t="shared" si="49"/>
        <v>90</v>
      </c>
      <c r="DP38" s="136">
        <v>0</v>
      </c>
      <c r="DQ38" s="84" t="s">
        <v>183</v>
      </c>
      <c r="DR38" s="85" t="s">
        <v>26</v>
      </c>
      <c r="DS38" s="90">
        <v>0</v>
      </c>
      <c r="DT38" s="3">
        <f t="shared" si="41"/>
        <v>0</v>
      </c>
      <c r="DU38" s="3">
        <f>'[1]shbö'!AS38</f>
        <v>0</v>
      </c>
      <c r="DV38" s="3">
        <f>'[1]int.bev.'!DE38</f>
        <v>0</v>
      </c>
      <c r="DW38" s="85">
        <v>0</v>
      </c>
      <c r="DX38" s="136">
        <v>0</v>
      </c>
      <c r="DY38" s="85" t="s">
        <v>259</v>
      </c>
      <c r="DZ38" s="81">
        <v>1871</v>
      </c>
      <c r="EA38" s="90">
        <v>7471</v>
      </c>
      <c r="EB38" s="3">
        <f t="shared" si="42"/>
        <v>0</v>
      </c>
      <c r="EC38" s="3">
        <f>'[1]shbö'!AV38</f>
        <v>-5113</v>
      </c>
      <c r="ED38" s="3">
        <f>'[1]int.bev.'!DL38</f>
        <v>2358</v>
      </c>
      <c r="EE38" s="85">
        <v>2358</v>
      </c>
      <c r="EF38" s="135">
        <f t="shared" si="43"/>
        <v>100</v>
      </c>
      <c r="EG38" s="84" t="s">
        <v>183</v>
      </c>
      <c r="EH38" s="85" t="s">
        <v>26</v>
      </c>
      <c r="EI38" s="90">
        <v>0</v>
      </c>
      <c r="EJ38" s="3">
        <f t="shared" si="44"/>
        <v>0</v>
      </c>
      <c r="EK38" s="3">
        <f>'[1]shbö'!AY38</f>
        <v>0</v>
      </c>
      <c r="EL38" s="3">
        <f>'[1]int.bev.'!DS38</f>
        <v>0</v>
      </c>
      <c r="EM38" s="85">
        <v>0</v>
      </c>
      <c r="EN38" s="136">
        <v>0</v>
      </c>
      <c r="EO38" s="84" t="s">
        <v>183</v>
      </c>
      <c r="EP38" s="85" t="s">
        <v>26</v>
      </c>
      <c r="EQ38" s="102">
        <f t="shared" si="5"/>
        <v>7471</v>
      </c>
      <c r="ER38" s="102">
        <f aca="true" t="shared" si="79" ref="ER38:EU46">EB38-EJ38</f>
        <v>0</v>
      </c>
      <c r="ES38" s="102">
        <f t="shared" si="79"/>
        <v>-5113</v>
      </c>
      <c r="ET38" s="102">
        <f t="shared" si="79"/>
        <v>2358</v>
      </c>
      <c r="EU38" s="102">
        <f t="shared" si="79"/>
        <v>2358</v>
      </c>
      <c r="EV38" s="135">
        <f t="shared" si="45"/>
        <v>100</v>
      </c>
      <c r="EW38" s="84" t="s">
        <v>183</v>
      </c>
      <c r="EX38" s="85" t="s">
        <v>26</v>
      </c>
      <c r="EY38" s="103">
        <f t="shared" si="7"/>
        <v>246984</v>
      </c>
      <c r="EZ38" s="103">
        <f t="shared" si="8"/>
        <v>16071</v>
      </c>
      <c r="FA38" s="103">
        <f t="shared" si="9"/>
        <v>-4154</v>
      </c>
      <c r="FB38" s="103">
        <f t="shared" si="10"/>
        <v>258901</v>
      </c>
      <c r="FC38" s="103">
        <f t="shared" si="11"/>
        <v>183332</v>
      </c>
      <c r="FD38" s="135">
        <f t="shared" si="46"/>
        <v>70.81162297557754</v>
      </c>
      <c r="FE38" s="84" t="s">
        <v>183</v>
      </c>
      <c r="FF38" s="85" t="s">
        <v>26</v>
      </c>
      <c r="FG38" s="103">
        <f t="shared" si="12"/>
        <v>246984</v>
      </c>
      <c r="FH38" s="103">
        <f aca="true" t="shared" si="80" ref="FH38:FK44">(EZ38-FP38)</f>
        <v>12057</v>
      </c>
      <c r="FI38" s="103">
        <f t="shared" si="80"/>
        <v>-4154</v>
      </c>
      <c r="FJ38" s="103">
        <f t="shared" si="80"/>
        <v>254887</v>
      </c>
      <c r="FK38" s="103">
        <f t="shared" si="80"/>
        <v>179218</v>
      </c>
      <c r="FL38" s="135">
        <f t="shared" si="47"/>
        <v>70.31272681619699</v>
      </c>
      <c r="FM38" s="84" t="s">
        <v>183</v>
      </c>
      <c r="FN38" s="85" t="s">
        <v>26</v>
      </c>
      <c r="FO38" s="103">
        <f t="shared" si="14"/>
        <v>0</v>
      </c>
      <c r="FP38" s="103">
        <f t="shared" si="15"/>
        <v>4014</v>
      </c>
      <c r="FQ38" s="103">
        <f t="shared" si="16"/>
        <v>0</v>
      </c>
      <c r="FR38" s="103">
        <f t="shared" si="17"/>
        <v>4014</v>
      </c>
      <c r="FS38" s="103">
        <f t="shared" si="18"/>
        <v>4114</v>
      </c>
      <c r="FT38" s="135">
        <f t="shared" si="48"/>
        <v>102.49128051818634</v>
      </c>
    </row>
    <row r="39" spans="1:235" ht="12.75">
      <c r="A39" s="93" t="s">
        <v>185</v>
      </c>
      <c r="B39" s="4" t="s">
        <v>188</v>
      </c>
      <c r="C39" s="13">
        <v>8274</v>
      </c>
      <c r="D39" s="3">
        <f t="shared" si="20"/>
        <v>0</v>
      </c>
      <c r="E39" s="3">
        <f>'[1]shbö'!E39</f>
        <v>567</v>
      </c>
      <c r="F39" s="3">
        <f>'[1]int.bev.'!D39</f>
        <v>8841</v>
      </c>
      <c r="G39" s="4">
        <v>11665</v>
      </c>
      <c r="H39" s="137">
        <f t="shared" si="21"/>
        <v>131.94208799909512</v>
      </c>
      <c r="I39" s="82" t="s">
        <v>185</v>
      </c>
      <c r="J39" s="4" t="s">
        <v>188</v>
      </c>
      <c r="K39" s="13">
        <v>0</v>
      </c>
      <c r="L39" s="3">
        <f t="shared" si="22"/>
        <v>0</v>
      </c>
      <c r="M39" s="3">
        <f>'[1]shbö'!H39</f>
        <v>0</v>
      </c>
      <c r="N39" s="3">
        <f>'[1]int.bev.'!K39</f>
        <v>0</v>
      </c>
      <c r="O39" s="4">
        <v>0</v>
      </c>
      <c r="P39" s="138">
        <v>0</v>
      </c>
      <c r="Q39" s="82" t="s">
        <v>185</v>
      </c>
      <c r="R39" s="4" t="s">
        <v>188</v>
      </c>
      <c r="S39" s="13">
        <v>0</v>
      </c>
      <c r="T39" s="3">
        <f t="shared" si="23"/>
        <v>0</v>
      </c>
      <c r="U39" s="3">
        <f>'[1]shbö'!K39</f>
        <v>0</v>
      </c>
      <c r="V39" s="3">
        <f>'[1]int.bev.'!R39</f>
        <v>0</v>
      </c>
      <c r="W39" s="4">
        <v>0</v>
      </c>
      <c r="X39" s="138">
        <v>0</v>
      </c>
      <c r="Y39" s="82" t="s">
        <v>185</v>
      </c>
      <c r="Z39" s="4" t="s">
        <v>188</v>
      </c>
      <c r="AA39" s="13">
        <v>0</v>
      </c>
      <c r="AB39" s="3">
        <f t="shared" si="24"/>
        <v>0</v>
      </c>
      <c r="AC39" s="3">
        <f>'[1]shbö'!N39</f>
        <v>0</v>
      </c>
      <c r="AD39" s="3">
        <f>'[1]int.bev.'!Y39</f>
        <v>0</v>
      </c>
      <c r="AE39" s="4">
        <v>0</v>
      </c>
      <c r="AF39" s="138">
        <v>0</v>
      </c>
      <c r="AG39" s="82" t="s">
        <v>185</v>
      </c>
      <c r="AH39" s="4" t="s">
        <v>188</v>
      </c>
      <c r="AI39" s="13">
        <v>103625</v>
      </c>
      <c r="AJ39" s="3">
        <f t="shared" si="25"/>
        <v>3928</v>
      </c>
      <c r="AK39" s="4">
        <v>0</v>
      </c>
      <c r="AL39" s="3">
        <f>'[1]int.bev.'!AF39</f>
        <v>107553</v>
      </c>
      <c r="AM39" s="4">
        <v>74962</v>
      </c>
      <c r="AN39" s="137">
        <f t="shared" si="26"/>
        <v>69.69773042128067</v>
      </c>
      <c r="AO39" s="82" t="s">
        <v>185</v>
      </c>
      <c r="AP39" s="4" t="s">
        <v>188</v>
      </c>
      <c r="AQ39" s="13">
        <v>250</v>
      </c>
      <c r="AR39" s="3">
        <f t="shared" si="27"/>
        <v>1055</v>
      </c>
      <c r="AS39" s="4">
        <v>0</v>
      </c>
      <c r="AT39" s="3">
        <f>'[1]int.bev.'!AM39</f>
        <v>1305</v>
      </c>
      <c r="AU39" s="4">
        <v>1305</v>
      </c>
      <c r="AV39" s="137">
        <f t="shared" si="28"/>
        <v>100</v>
      </c>
      <c r="AW39" s="82" t="s">
        <v>185</v>
      </c>
      <c r="AX39" s="4" t="s">
        <v>188</v>
      </c>
      <c r="AY39" s="104">
        <f t="shared" si="29"/>
        <v>103375</v>
      </c>
      <c r="AZ39" s="104">
        <f t="shared" si="54"/>
        <v>2873</v>
      </c>
      <c r="BA39" s="104">
        <f t="shared" si="55"/>
        <v>0</v>
      </c>
      <c r="BB39" s="104">
        <f t="shared" si="56"/>
        <v>106248</v>
      </c>
      <c r="BC39" s="104">
        <f t="shared" si="57"/>
        <v>73657</v>
      </c>
      <c r="BD39" s="137">
        <f t="shared" si="30"/>
        <v>69.32554024546344</v>
      </c>
      <c r="BE39" s="82" t="s">
        <v>185</v>
      </c>
      <c r="BF39" s="4" t="s">
        <v>188</v>
      </c>
      <c r="BG39" s="92">
        <v>500</v>
      </c>
      <c r="BH39" s="3">
        <f t="shared" si="31"/>
        <v>0</v>
      </c>
      <c r="BI39" s="3">
        <f>'[1]shbö'!Q39</f>
        <v>62</v>
      </c>
      <c r="BJ39" s="3">
        <f>'[1]int.bev.'!BA39</f>
        <v>562</v>
      </c>
      <c r="BK39" s="4">
        <v>7885</v>
      </c>
      <c r="BL39" s="137">
        <f>BK39/BJ39*100</f>
        <v>1403.0249110320283</v>
      </c>
      <c r="BM39" s="82" t="s">
        <v>185</v>
      </c>
      <c r="BN39" s="4" t="s">
        <v>188</v>
      </c>
      <c r="BO39" s="92">
        <v>0</v>
      </c>
      <c r="BP39" s="3">
        <f t="shared" si="32"/>
        <v>0</v>
      </c>
      <c r="BQ39" s="3">
        <f>'[1]shbö'!V39</f>
        <v>562</v>
      </c>
      <c r="BR39" s="3">
        <f>'[1]int.bev.'!BH39</f>
        <v>562</v>
      </c>
      <c r="BS39" s="4">
        <v>562</v>
      </c>
      <c r="BT39" s="137">
        <f>BS39/BR39*100</f>
        <v>100</v>
      </c>
      <c r="BU39" s="82" t="s">
        <v>185</v>
      </c>
      <c r="BV39" s="4" t="s">
        <v>188</v>
      </c>
      <c r="BW39" s="92">
        <v>0</v>
      </c>
      <c r="BX39" s="3">
        <f t="shared" si="33"/>
        <v>0</v>
      </c>
      <c r="BY39" s="3">
        <f>'[1]shbö'!Y39</f>
        <v>0</v>
      </c>
      <c r="BZ39" s="3">
        <f>'[1]int.bev.'!BO39</f>
        <v>0</v>
      </c>
      <c r="CA39" s="4">
        <v>0</v>
      </c>
      <c r="CB39" s="138">
        <v>0</v>
      </c>
      <c r="CC39" s="82" t="s">
        <v>185</v>
      </c>
      <c r="CD39" s="4" t="s">
        <v>188</v>
      </c>
      <c r="CE39" s="93">
        <f t="shared" si="1"/>
        <v>0</v>
      </c>
      <c r="CF39" s="3">
        <f t="shared" si="34"/>
        <v>0</v>
      </c>
      <c r="CG39" s="3">
        <f t="shared" si="35"/>
        <v>562</v>
      </c>
      <c r="CH39" s="3">
        <f t="shared" si="36"/>
        <v>562</v>
      </c>
      <c r="CI39" s="93">
        <f t="shared" si="37"/>
        <v>562</v>
      </c>
      <c r="CJ39" s="137">
        <f>CI39/CH39*100</f>
        <v>100</v>
      </c>
      <c r="CK39" s="82" t="s">
        <v>185</v>
      </c>
      <c r="CL39" s="4" t="s">
        <v>188</v>
      </c>
      <c r="CM39" s="92">
        <v>0</v>
      </c>
      <c r="CN39" s="3">
        <f t="shared" si="38"/>
        <v>0</v>
      </c>
      <c r="CO39" s="3">
        <f>'[1]shbö'!AE39</f>
        <v>0</v>
      </c>
      <c r="CP39" s="3">
        <f>'[1]int.bev.'!CC39</f>
        <v>0</v>
      </c>
      <c r="CQ39" s="4">
        <v>0</v>
      </c>
      <c r="CR39" s="138">
        <v>0</v>
      </c>
      <c r="CS39" s="82" t="s">
        <v>185</v>
      </c>
      <c r="CT39" s="4" t="s">
        <v>188</v>
      </c>
      <c r="CU39" s="105">
        <f t="shared" si="2"/>
        <v>500</v>
      </c>
      <c r="CV39" s="105">
        <f t="shared" si="78"/>
        <v>0</v>
      </c>
      <c r="CW39" s="105">
        <f t="shared" si="78"/>
        <v>-500</v>
      </c>
      <c r="CX39" s="105">
        <f t="shared" si="78"/>
        <v>0</v>
      </c>
      <c r="CY39" s="105">
        <f t="shared" si="78"/>
        <v>7323</v>
      </c>
      <c r="CZ39" s="391">
        <v>0</v>
      </c>
      <c r="DA39" s="82" t="s">
        <v>185</v>
      </c>
      <c r="DB39" s="4" t="s">
        <v>188</v>
      </c>
      <c r="DC39" s="92">
        <v>0</v>
      </c>
      <c r="DD39" s="3">
        <f t="shared" si="39"/>
        <v>0</v>
      </c>
      <c r="DE39" s="3">
        <f>'[1]shbö'!AM39</f>
        <v>0</v>
      </c>
      <c r="DF39" s="3">
        <f>'[1]int.bev.'!CQ39</f>
        <v>0</v>
      </c>
      <c r="DG39" s="4">
        <v>0</v>
      </c>
      <c r="DH39" s="138">
        <v>0</v>
      </c>
      <c r="DI39" s="82" t="s">
        <v>185</v>
      </c>
      <c r="DJ39" s="4" t="s">
        <v>188</v>
      </c>
      <c r="DK39" s="93">
        <f t="shared" si="4"/>
        <v>500</v>
      </c>
      <c r="DL39" s="3">
        <f t="shared" si="40"/>
        <v>0</v>
      </c>
      <c r="DM39" s="3">
        <f>'[1]shbö'!AP39</f>
        <v>-500</v>
      </c>
      <c r="DN39" s="3">
        <f>'[1]int.bev.'!CX39</f>
        <v>0</v>
      </c>
      <c r="DO39" s="87">
        <f t="shared" si="49"/>
        <v>190</v>
      </c>
      <c r="DP39" s="391">
        <v>0</v>
      </c>
      <c r="DQ39" s="82" t="s">
        <v>185</v>
      </c>
      <c r="DR39" s="4" t="s">
        <v>188</v>
      </c>
      <c r="DS39" s="92">
        <v>0</v>
      </c>
      <c r="DT39" s="3">
        <f t="shared" si="41"/>
        <v>0</v>
      </c>
      <c r="DU39" s="3">
        <f>'[1]shbö'!AS39</f>
        <v>0</v>
      </c>
      <c r="DV39" s="3">
        <f>'[1]int.bev.'!DE39</f>
        <v>0</v>
      </c>
      <c r="DW39" s="4">
        <v>0</v>
      </c>
      <c r="DX39" s="138">
        <v>0</v>
      </c>
      <c r="DY39" s="4" t="s">
        <v>260</v>
      </c>
      <c r="DZ39" s="81">
        <v>7133</v>
      </c>
      <c r="EA39" s="92">
        <v>7656</v>
      </c>
      <c r="EB39" s="3">
        <f t="shared" si="42"/>
        <v>0</v>
      </c>
      <c r="EC39" s="3">
        <f>'[1]shbö'!AV39</f>
        <v>14</v>
      </c>
      <c r="ED39" s="3">
        <f>'[1]int.bev.'!DL39</f>
        <v>7670</v>
      </c>
      <c r="EE39" s="4">
        <v>7670</v>
      </c>
      <c r="EF39" s="137">
        <f t="shared" si="43"/>
        <v>100</v>
      </c>
      <c r="EG39" s="82" t="s">
        <v>185</v>
      </c>
      <c r="EH39" s="4" t="s">
        <v>188</v>
      </c>
      <c r="EI39" s="92">
        <v>0</v>
      </c>
      <c r="EJ39" s="3">
        <f t="shared" si="44"/>
        <v>0</v>
      </c>
      <c r="EK39" s="3">
        <f>'[1]shbö'!AY39</f>
        <v>0</v>
      </c>
      <c r="EL39" s="3">
        <f>'[1]int.bev.'!DS39</f>
        <v>0</v>
      </c>
      <c r="EM39" s="4">
        <v>0</v>
      </c>
      <c r="EN39" s="138">
        <v>0</v>
      </c>
      <c r="EO39" s="82" t="s">
        <v>185</v>
      </c>
      <c r="EP39" s="4" t="s">
        <v>188</v>
      </c>
      <c r="EQ39" s="104">
        <f t="shared" si="5"/>
        <v>7656</v>
      </c>
      <c r="ER39" s="104">
        <f t="shared" si="79"/>
        <v>0</v>
      </c>
      <c r="ES39" s="104">
        <f t="shared" si="79"/>
        <v>14</v>
      </c>
      <c r="ET39" s="104">
        <f t="shared" si="79"/>
        <v>7670</v>
      </c>
      <c r="EU39" s="104">
        <f t="shared" si="79"/>
        <v>7670</v>
      </c>
      <c r="EV39" s="137">
        <f t="shared" si="45"/>
        <v>100</v>
      </c>
      <c r="EW39" s="82" t="s">
        <v>185</v>
      </c>
      <c r="EX39" s="4" t="s">
        <v>188</v>
      </c>
      <c r="EY39" s="105">
        <f t="shared" si="7"/>
        <v>120055</v>
      </c>
      <c r="EZ39" s="105">
        <f t="shared" si="8"/>
        <v>3928</v>
      </c>
      <c r="FA39" s="105">
        <f t="shared" si="9"/>
        <v>643</v>
      </c>
      <c r="FB39" s="105">
        <f t="shared" si="10"/>
        <v>124626</v>
      </c>
      <c r="FC39" s="105">
        <f t="shared" si="11"/>
        <v>102182</v>
      </c>
      <c r="FD39" s="137">
        <f t="shared" si="46"/>
        <v>81.99091682313482</v>
      </c>
      <c r="FE39" s="82" t="s">
        <v>185</v>
      </c>
      <c r="FF39" s="4" t="s">
        <v>188</v>
      </c>
      <c r="FG39" s="105">
        <f t="shared" si="12"/>
        <v>119805</v>
      </c>
      <c r="FH39" s="105">
        <f t="shared" si="80"/>
        <v>2873</v>
      </c>
      <c r="FI39" s="105">
        <f t="shared" si="80"/>
        <v>81</v>
      </c>
      <c r="FJ39" s="105">
        <f t="shared" si="80"/>
        <v>122759</v>
      </c>
      <c r="FK39" s="105">
        <f t="shared" si="80"/>
        <v>100315</v>
      </c>
      <c r="FL39" s="137">
        <f t="shared" si="47"/>
        <v>81.71702278448016</v>
      </c>
      <c r="FM39" s="82" t="s">
        <v>185</v>
      </c>
      <c r="FN39" s="4" t="s">
        <v>188</v>
      </c>
      <c r="FO39" s="105">
        <f t="shared" si="14"/>
        <v>250</v>
      </c>
      <c r="FP39" s="105">
        <f t="shared" si="15"/>
        <v>1055</v>
      </c>
      <c r="FQ39" s="105">
        <f t="shared" si="16"/>
        <v>562</v>
      </c>
      <c r="FR39" s="105">
        <f t="shared" si="17"/>
        <v>1867</v>
      </c>
      <c r="FS39" s="105">
        <f t="shared" si="18"/>
        <v>1867</v>
      </c>
      <c r="FT39" s="137">
        <f t="shared" si="48"/>
        <v>100</v>
      </c>
      <c r="FU39" s="36" t="s">
        <v>113</v>
      </c>
      <c r="FV39" s="35" t="s">
        <v>135</v>
      </c>
      <c r="FW39" s="25" t="s">
        <v>103</v>
      </c>
      <c r="FX39" s="65">
        <v>0</v>
      </c>
      <c r="FY39" s="365">
        <f>GA39-FX39-FZ39</f>
        <v>0</v>
      </c>
      <c r="FZ39" s="365">
        <f>'[1]rshbö'!F39</f>
        <v>0</v>
      </c>
      <c r="GA39" s="365">
        <f>'[1]int.bev.'!FC39</f>
        <v>0</v>
      </c>
      <c r="GB39" s="65">
        <v>6</v>
      </c>
      <c r="GC39" s="223">
        <v>0</v>
      </c>
      <c r="GD39" s="36" t="s">
        <v>113</v>
      </c>
      <c r="GE39" s="35" t="s">
        <v>135</v>
      </c>
      <c r="GF39" s="25" t="s">
        <v>103</v>
      </c>
      <c r="GG39" s="65">
        <v>0</v>
      </c>
      <c r="GH39" s="365">
        <f>GJ39-GG39-GI39</f>
        <v>0</v>
      </c>
      <c r="GI39" s="365">
        <f>'[1]rshbö'!I39</f>
        <v>0</v>
      </c>
      <c r="GJ39" s="365">
        <f>'[1]int.bev.'!FK39</f>
        <v>0</v>
      </c>
      <c r="GK39" s="65">
        <v>0</v>
      </c>
      <c r="GL39" s="226">
        <v>0</v>
      </c>
      <c r="GM39" s="36" t="s">
        <v>113</v>
      </c>
      <c r="GN39" s="35" t="s">
        <v>135</v>
      </c>
      <c r="GO39" s="25" t="s">
        <v>103</v>
      </c>
      <c r="GP39" s="65">
        <v>40741</v>
      </c>
      <c r="GQ39" s="365">
        <f>GS39-GP39-GR39</f>
        <v>-3122</v>
      </c>
      <c r="GR39" s="369">
        <v>0</v>
      </c>
      <c r="GS39" s="365">
        <f>'[1]int.bev.'!FS39</f>
        <v>37619</v>
      </c>
      <c r="GT39" s="65">
        <v>31722</v>
      </c>
      <c r="GU39" s="163">
        <f>GT39/GS39*100</f>
        <v>84.32441053722853</v>
      </c>
      <c r="GV39" s="36" t="s">
        <v>113</v>
      </c>
      <c r="GW39" s="35" t="s">
        <v>135</v>
      </c>
      <c r="GX39" s="25" t="s">
        <v>103</v>
      </c>
      <c r="GY39" s="65">
        <v>0</v>
      </c>
      <c r="GZ39" s="365">
        <f>HB39-GY39-HA39</f>
        <v>0</v>
      </c>
      <c r="HA39" s="365">
        <f>'[1]rshbö'!L39</f>
        <v>0</v>
      </c>
      <c r="HB39" s="365">
        <f>'[1]int.bev.'!GA39</f>
        <v>0</v>
      </c>
      <c r="HC39" s="65">
        <v>1083</v>
      </c>
      <c r="HD39" s="393">
        <v>0</v>
      </c>
      <c r="HE39" s="36" t="s">
        <v>113</v>
      </c>
      <c r="HF39" s="35" t="s">
        <v>135</v>
      </c>
      <c r="HG39" s="25" t="s">
        <v>103</v>
      </c>
      <c r="HH39" s="65">
        <v>0</v>
      </c>
      <c r="HI39" s="365">
        <f>HK39-HH39-HJ39</f>
        <v>0</v>
      </c>
      <c r="HJ39" s="365">
        <f>'[1]rshbö'!O39</f>
        <v>5379</v>
      </c>
      <c r="HK39" s="365">
        <f>'[1]int.bev.'!GI39</f>
        <v>5379</v>
      </c>
      <c r="HL39" s="65">
        <v>5379</v>
      </c>
      <c r="HM39" s="163">
        <f>HL39/HK39*100</f>
        <v>100</v>
      </c>
      <c r="HN39" s="36" t="s">
        <v>113</v>
      </c>
      <c r="HO39" s="35" t="s">
        <v>135</v>
      </c>
      <c r="HP39" s="25" t="s">
        <v>103</v>
      </c>
      <c r="HQ39" s="37">
        <f>FX39+GG39+GP39+GY39+HH39</f>
        <v>40741</v>
      </c>
      <c r="HR39" s="37">
        <f aca="true" t="shared" si="81" ref="HR39:HU42">FY39+GH39+GQ39+GZ39+HI39</f>
        <v>-3122</v>
      </c>
      <c r="HS39" s="37">
        <f t="shared" si="81"/>
        <v>5379</v>
      </c>
      <c r="HT39" s="37">
        <f t="shared" si="81"/>
        <v>42998</v>
      </c>
      <c r="HU39" s="37">
        <f t="shared" si="81"/>
        <v>38190</v>
      </c>
      <c r="HV39" s="163">
        <f>HU39/HT39*100</f>
        <v>88.81808456207266</v>
      </c>
      <c r="HW39" s="156"/>
      <c r="HX39" s="156"/>
      <c r="HY39" s="156"/>
      <c r="HZ39" s="156"/>
      <c r="IA39" s="156"/>
    </row>
    <row r="40" spans="1:235" ht="12.75">
      <c r="A40" s="93" t="s">
        <v>186</v>
      </c>
      <c r="B40" s="4" t="s">
        <v>65</v>
      </c>
      <c r="C40" s="13">
        <v>72200</v>
      </c>
      <c r="D40" s="3">
        <f t="shared" si="20"/>
        <v>0</v>
      </c>
      <c r="E40" s="3">
        <f>'[1]shbö'!E40</f>
        <v>0</v>
      </c>
      <c r="F40" s="3">
        <f>'[1]int.bev.'!D40</f>
        <v>72200</v>
      </c>
      <c r="G40" s="4">
        <v>71019</v>
      </c>
      <c r="H40" s="137">
        <f t="shared" si="21"/>
        <v>98.36426592797784</v>
      </c>
      <c r="I40" s="82" t="s">
        <v>186</v>
      </c>
      <c r="J40" s="4" t="s">
        <v>65</v>
      </c>
      <c r="K40" s="13">
        <v>0</v>
      </c>
      <c r="L40" s="3">
        <f t="shared" si="22"/>
        <v>0</v>
      </c>
      <c r="M40" s="3">
        <f>'[1]shbö'!H40</f>
        <v>0</v>
      </c>
      <c r="N40" s="3">
        <f>'[1]int.bev.'!K40</f>
        <v>0</v>
      </c>
      <c r="O40" s="4">
        <v>0</v>
      </c>
      <c r="P40" s="138">
        <v>0</v>
      </c>
      <c r="Q40" s="82" t="s">
        <v>186</v>
      </c>
      <c r="R40" s="4" t="s">
        <v>65</v>
      </c>
      <c r="S40" s="13">
        <v>0</v>
      </c>
      <c r="T40" s="3">
        <f t="shared" si="23"/>
        <v>0</v>
      </c>
      <c r="U40" s="3">
        <f>'[1]shbö'!K40</f>
        <v>0</v>
      </c>
      <c r="V40" s="3">
        <f>'[1]int.bev.'!R40</f>
        <v>0</v>
      </c>
      <c r="W40" s="4">
        <v>0</v>
      </c>
      <c r="X40" s="138">
        <v>0</v>
      </c>
      <c r="Y40" s="82" t="s">
        <v>186</v>
      </c>
      <c r="Z40" s="4" t="s">
        <v>65</v>
      </c>
      <c r="AA40" s="13">
        <v>0</v>
      </c>
      <c r="AB40" s="3">
        <f t="shared" si="24"/>
        <v>0</v>
      </c>
      <c r="AC40" s="3">
        <f>'[1]shbö'!N40</f>
        <v>0</v>
      </c>
      <c r="AD40" s="3">
        <f>'[1]int.bev.'!Y40</f>
        <v>0</v>
      </c>
      <c r="AE40" s="4">
        <v>0</v>
      </c>
      <c r="AF40" s="138">
        <v>0</v>
      </c>
      <c r="AG40" s="82" t="s">
        <v>186</v>
      </c>
      <c r="AH40" s="4" t="s">
        <v>65</v>
      </c>
      <c r="AI40" s="13">
        <v>569569</v>
      </c>
      <c r="AJ40" s="3">
        <f t="shared" si="25"/>
        <v>8383</v>
      </c>
      <c r="AK40" s="4">
        <v>0</v>
      </c>
      <c r="AL40" s="3">
        <f>'[1]int.bev.'!AF40</f>
        <v>577952</v>
      </c>
      <c r="AM40" s="4">
        <v>453464</v>
      </c>
      <c r="AN40" s="137">
        <f t="shared" si="26"/>
        <v>78.46049498920326</v>
      </c>
      <c r="AO40" s="82" t="s">
        <v>186</v>
      </c>
      <c r="AP40" s="4" t="s">
        <v>65</v>
      </c>
      <c r="AQ40" s="13">
        <v>0</v>
      </c>
      <c r="AR40" s="3">
        <f t="shared" si="27"/>
        <v>0</v>
      </c>
      <c r="AS40" s="4">
        <v>0</v>
      </c>
      <c r="AT40" s="3">
        <f>'[1]int.bev.'!AM40</f>
        <v>0</v>
      </c>
      <c r="AU40" s="4">
        <v>0</v>
      </c>
      <c r="AV40" s="138">
        <v>0</v>
      </c>
      <c r="AW40" s="82" t="s">
        <v>186</v>
      </c>
      <c r="AX40" s="4" t="s">
        <v>65</v>
      </c>
      <c r="AY40" s="104">
        <f t="shared" si="29"/>
        <v>569569</v>
      </c>
      <c r="AZ40" s="104">
        <f t="shared" si="54"/>
        <v>8383</v>
      </c>
      <c r="BA40" s="104">
        <f t="shared" si="55"/>
        <v>0</v>
      </c>
      <c r="BB40" s="104">
        <f t="shared" si="56"/>
        <v>577952</v>
      </c>
      <c r="BC40" s="104">
        <f t="shared" si="57"/>
        <v>453464</v>
      </c>
      <c r="BD40" s="137">
        <f t="shared" si="30"/>
        <v>78.46049498920326</v>
      </c>
      <c r="BE40" s="82" t="s">
        <v>186</v>
      </c>
      <c r="BF40" s="4" t="s">
        <v>65</v>
      </c>
      <c r="BG40" s="92">
        <v>0</v>
      </c>
      <c r="BH40" s="3">
        <f t="shared" si="31"/>
        <v>0</v>
      </c>
      <c r="BI40" s="3">
        <f>'[1]shbö'!Q40</f>
        <v>415</v>
      </c>
      <c r="BJ40" s="3">
        <f>'[1]int.bev.'!BA40</f>
        <v>415</v>
      </c>
      <c r="BK40" s="4">
        <v>415</v>
      </c>
      <c r="BL40" s="137">
        <f>BK40/BJ40*100</f>
        <v>100</v>
      </c>
      <c r="BM40" s="82" t="s">
        <v>186</v>
      </c>
      <c r="BN40" s="4" t="s">
        <v>65</v>
      </c>
      <c r="BO40" s="92">
        <v>0</v>
      </c>
      <c r="BP40" s="3">
        <f t="shared" si="32"/>
        <v>0</v>
      </c>
      <c r="BQ40" s="3">
        <f>'[1]shbö'!V40</f>
        <v>0</v>
      </c>
      <c r="BR40" s="3">
        <f>'[1]int.bev.'!BH40</f>
        <v>0</v>
      </c>
      <c r="BS40" s="4">
        <v>0</v>
      </c>
      <c r="BT40" s="138">
        <v>0</v>
      </c>
      <c r="BU40" s="82" t="s">
        <v>186</v>
      </c>
      <c r="BV40" s="4" t="s">
        <v>65</v>
      </c>
      <c r="BW40" s="92">
        <v>0</v>
      </c>
      <c r="BX40" s="3">
        <f t="shared" si="33"/>
        <v>0</v>
      </c>
      <c r="BY40" s="3">
        <f>'[1]shbö'!Y40</f>
        <v>0</v>
      </c>
      <c r="BZ40" s="3">
        <f>'[1]int.bev.'!BO40</f>
        <v>0</v>
      </c>
      <c r="CA40" s="4">
        <v>0</v>
      </c>
      <c r="CB40" s="138">
        <v>0</v>
      </c>
      <c r="CC40" s="82" t="s">
        <v>186</v>
      </c>
      <c r="CD40" s="4" t="s">
        <v>65</v>
      </c>
      <c r="CE40" s="93">
        <f t="shared" si="1"/>
        <v>0</v>
      </c>
      <c r="CF40" s="3">
        <f t="shared" si="34"/>
        <v>0</v>
      </c>
      <c r="CG40" s="3">
        <f t="shared" si="35"/>
        <v>0</v>
      </c>
      <c r="CH40" s="3">
        <f t="shared" si="36"/>
        <v>0</v>
      </c>
      <c r="CI40" s="93">
        <f t="shared" si="37"/>
        <v>0</v>
      </c>
      <c r="CJ40" s="391">
        <v>0</v>
      </c>
      <c r="CK40" s="82" t="s">
        <v>186</v>
      </c>
      <c r="CL40" s="4" t="s">
        <v>65</v>
      </c>
      <c r="CM40" s="92">
        <v>0</v>
      </c>
      <c r="CN40" s="3">
        <f t="shared" si="38"/>
        <v>0</v>
      </c>
      <c r="CO40" s="3">
        <f>'[1]shbö'!AE40</f>
        <v>0</v>
      </c>
      <c r="CP40" s="3">
        <f>'[1]int.bev.'!CC40</f>
        <v>0</v>
      </c>
      <c r="CQ40" s="4">
        <v>0</v>
      </c>
      <c r="CR40" s="138">
        <v>0</v>
      </c>
      <c r="CS40" s="82" t="s">
        <v>186</v>
      </c>
      <c r="CT40" s="4" t="s">
        <v>65</v>
      </c>
      <c r="CU40" s="105">
        <f t="shared" si="2"/>
        <v>0</v>
      </c>
      <c r="CV40" s="105">
        <f t="shared" si="78"/>
        <v>0</v>
      </c>
      <c r="CW40" s="105">
        <f t="shared" si="78"/>
        <v>415</v>
      </c>
      <c r="CX40" s="105">
        <f t="shared" si="78"/>
        <v>415</v>
      </c>
      <c r="CY40" s="105">
        <f t="shared" si="78"/>
        <v>415</v>
      </c>
      <c r="CZ40" s="137">
        <f>CY40/CX40*100</f>
        <v>100</v>
      </c>
      <c r="DA40" s="82" t="s">
        <v>186</v>
      </c>
      <c r="DB40" s="4" t="s">
        <v>65</v>
      </c>
      <c r="DC40" s="92">
        <v>0</v>
      </c>
      <c r="DD40" s="3">
        <f t="shared" si="39"/>
        <v>0</v>
      </c>
      <c r="DE40" s="3">
        <f>'[1]shbö'!AM40</f>
        <v>0</v>
      </c>
      <c r="DF40" s="3">
        <f>'[1]int.bev.'!CQ40</f>
        <v>0</v>
      </c>
      <c r="DG40" s="4">
        <v>0</v>
      </c>
      <c r="DH40" s="138">
        <v>0</v>
      </c>
      <c r="DI40" s="82" t="s">
        <v>186</v>
      </c>
      <c r="DJ40" s="4" t="s">
        <v>65</v>
      </c>
      <c r="DK40" s="93">
        <f t="shared" si="4"/>
        <v>0</v>
      </c>
      <c r="DL40" s="3">
        <f t="shared" si="40"/>
        <v>0</v>
      </c>
      <c r="DM40" s="3">
        <f>'[1]shbö'!AP40</f>
        <v>415</v>
      </c>
      <c r="DN40" s="3">
        <f>'[1]int.bev.'!CX40</f>
        <v>415</v>
      </c>
      <c r="DO40" s="87">
        <f t="shared" si="49"/>
        <v>415</v>
      </c>
      <c r="DP40" s="137">
        <f>DO40/DN40*100</f>
        <v>100</v>
      </c>
      <c r="DQ40" s="82" t="s">
        <v>186</v>
      </c>
      <c r="DR40" s="4" t="s">
        <v>65</v>
      </c>
      <c r="DS40" s="92">
        <v>0</v>
      </c>
      <c r="DT40" s="3">
        <f t="shared" si="41"/>
        <v>0</v>
      </c>
      <c r="DU40" s="3">
        <f>'[1]shbö'!AS40</f>
        <v>0</v>
      </c>
      <c r="DV40" s="3">
        <f>'[1]int.bev.'!DE40</f>
        <v>0</v>
      </c>
      <c r="DW40" s="4">
        <v>0</v>
      </c>
      <c r="DX40" s="138">
        <v>0</v>
      </c>
      <c r="DY40" s="4" t="s">
        <v>261</v>
      </c>
      <c r="DZ40" s="81">
        <v>0</v>
      </c>
      <c r="EA40" s="92">
        <v>2779</v>
      </c>
      <c r="EB40" s="3">
        <f t="shared" si="42"/>
        <v>0</v>
      </c>
      <c r="EC40" s="3">
        <f>'[1]shbö'!AV40</f>
        <v>-65</v>
      </c>
      <c r="ED40" s="3">
        <f>'[1]int.bev.'!DL40</f>
        <v>2714</v>
      </c>
      <c r="EE40" s="4">
        <v>5713</v>
      </c>
      <c r="EF40" s="137">
        <f t="shared" si="43"/>
        <v>210.50110537951366</v>
      </c>
      <c r="EG40" s="82" t="s">
        <v>186</v>
      </c>
      <c r="EH40" s="4" t="s">
        <v>65</v>
      </c>
      <c r="EI40" s="92">
        <v>0</v>
      </c>
      <c r="EJ40" s="3">
        <f t="shared" si="44"/>
        <v>0</v>
      </c>
      <c r="EK40" s="3">
        <f>'[1]shbö'!AY40</f>
        <v>0</v>
      </c>
      <c r="EL40" s="3">
        <f>'[1]int.bev.'!DS40</f>
        <v>0</v>
      </c>
      <c r="EM40" s="4">
        <v>0</v>
      </c>
      <c r="EN40" s="138">
        <v>0</v>
      </c>
      <c r="EO40" s="82" t="s">
        <v>186</v>
      </c>
      <c r="EP40" s="4" t="s">
        <v>65</v>
      </c>
      <c r="EQ40" s="104">
        <f t="shared" si="5"/>
        <v>2779</v>
      </c>
      <c r="ER40" s="104">
        <f t="shared" si="79"/>
        <v>0</v>
      </c>
      <c r="ES40" s="104">
        <f t="shared" si="79"/>
        <v>-65</v>
      </c>
      <c r="ET40" s="104">
        <f t="shared" si="79"/>
        <v>2714</v>
      </c>
      <c r="EU40" s="104">
        <f t="shared" si="79"/>
        <v>5713</v>
      </c>
      <c r="EV40" s="137">
        <f t="shared" si="45"/>
        <v>210.50110537951366</v>
      </c>
      <c r="EW40" s="82" t="s">
        <v>186</v>
      </c>
      <c r="EX40" s="4" t="s">
        <v>65</v>
      </c>
      <c r="EY40" s="105">
        <f t="shared" si="7"/>
        <v>644548</v>
      </c>
      <c r="EZ40" s="105">
        <f t="shared" si="8"/>
        <v>8383</v>
      </c>
      <c r="FA40" s="105">
        <f t="shared" si="9"/>
        <v>350</v>
      </c>
      <c r="FB40" s="105">
        <f t="shared" si="10"/>
        <v>653281</v>
      </c>
      <c r="FC40" s="105">
        <f t="shared" si="11"/>
        <v>530611</v>
      </c>
      <c r="FD40" s="137">
        <f t="shared" si="46"/>
        <v>81.2224754738007</v>
      </c>
      <c r="FE40" s="82" t="s">
        <v>186</v>
      </c>
      <c r="FF40" s="4" t="s">
        <v>65</v>
      </c>
      <c r="FG40" s="105">
        <f t="shared" si="12"/>
        <v>644548</v>
      </c>
      <c r="FH40" s="105">
        <f t="shared" si="80"/>
        <v>8383</v>
      </c>
      <c r="FI40" s="105">
        <f t="shared" si="80"/>
        <v>350</v>
      </c>
      <c r="FJ40" s="105">
        <f t="shared" si="80"/>
        <v>653281</v>
      </c>
      <c r="FK40" s="105">
        <f t="shared" si="80"/>
        <v>530611</v>
      </c>
      <c r="FL40" s="137">
        <f t="shared" si="47"/>
        <v>81.2224754738007</v>
      </c>
      <c r="FM40" s="82" t="s">
        <v>186</v>
      </c>
      <c r="FN40" s="4" t="s">
        <v>65</v>
      </c>
      <c r="FO40" s="105">
        <f t="shared" si="14"/>
        <v>0</v>
      </c>
      <c r="FP40" s="105">
        <f t="shared" si="15"/>
        <v>0</v>
      </c>
      <c r="FQ40" s="105">
        <f t="shared" si="16"/>
        <v>0</v>
      </c>
      <c r="FR40" s="105">
        <f t="shared" si="17"/>
        <v>0</v>
      </c>
      <c r="FS40" s="105">
        <f t="shared" si="18"/>
        <v>0</v>
      </c>
      <c r="FT40" s="138">
        <v>0</v>
      </c>
      <c r="FU40" s="33" t="s">
        <v>113</v>
      </c>
      <c r="FV40" s="26" t="s">
        <v>207</v>
      </c>
      <c r="FW40" s="27" t="s">
        <v>155</v>
      </c>
      <c r="FX40" s="27">
        <v>15011</v>
      </c>
      <c r="FY40" s="3">
        <f>GA40-FX40-FZ40</f>
        <v>0</v>
      </c>
      <c r="FZ40" s="3">
        <f>'[1]rshbö'!F40</f>
        <v>1395</v>
      </c>
      <c r="GA40" s="3">
        <f>'[1]int.bev.'!FC40</f>
        <v>16406</v>
      </c>
      <c r="GB40" s="63">
        <v>14306</v>
      </c>
      <c r="GC40" s="164">
        <f>GB40/GA40*100</f>
        <v>87.19980494940876</v>
      </c>
      <c r="GD40" s="33" t="s">
        <v>113</v>
      </c>
      <c r="GE40" s="26" t="s">
        <v>207</v>
      </c>
      <c r="GF40" s="27" t="s">
        <v>155</v>
      </c>
      <c r="GG40" s="27">
        <v>0</v>
      </c>
      <c r="GH40" s="3">
        <f>GJ40-GG40-GI40</f>
        <v>0</v>
      </c>
      <c r="GI40" s="3">
        <f>'[1]rshbö'!I40</f>
        <v>185</v>
      </c>
      <c r="GJ40" s="3">
        <f>'[1]int.bev.'!FK40</f>
        <v>185</v>
      </c>
      <c r="GK40" s="63">
        <v>185</v>
      </c>
      <c r="GL40" s="164">
        <f>GK40/GJ40*100</f>
        <v>100</v>
      </c>
      <c r="GM40" s="33" t="s">
        <v>113</v>
      </c>
      <c r="GN40" s="26" t="s">
        <v>207</v>
      </c>
      <c r="GO40" s="27" t="s">
        <v>155</v>
      </c>
      <c r="GP40" s="27">
        <v>205993</v>
      </c>
      <c r="GQ40" s="3">
        <f>GS40-GP40-GR40</f>
        <v>34399</v>
      </c>
      <c r="GR40" s="368">
        <v>0</v>
      </c>
      <c r="GS40" s="3">
        <f>'[1]int.bev.'!FS40</f>
        <v>240392</v>
      </c>
      <c r="GT40" s="63">
        <v>285309</v>
      </c>
      <c r="GU40" s="165">
        <f>GT40/GS40*100</f>
        <v>118.68489799993344</v>
      </c>
      <c r="GV40" s="33" t="s">
        <v>113</v>
      </c>
      <c r="GW40" s="26" t="s">
        <v>207</v>
      </c>
      <c r="GX40" s="27" t="s">
        <v>155</v>
      </c>
      <c r="GY40" s="27">
        <v>185128</v>
      </c>
      <c r="GZ40" s="3">
        <f>HB40-GY40-HA40</f>
        <v>0</v>
      </c>
      <c r="HA40" s="3">
        <f>'[1]rshbö'!L40</f>
        <v>2553</v>
      </c>
      <c r="HB40" s="3">
        <f>'[1]int.bev.'!GA40</f>
        <v>187681</v>
      </c>
      <c r="HC40" s="63">
        <v>161341</v>
      </c>
      <c r="HD40" s="165">
        <f>HC40/HB40*100</f>
        <v>85.96554792440364</v>
      </c>
      <c r="HE40" s="33" t="s">
        <v>113</v>
      </c>
      <c r="HF40" s="26" t="s">
        <v>207</v>
      </c>
      <c r="HG40" s="27" t="s">
        <v>155</v>
      </c>
      <c r="HH40" s="27">
        <v>0</v>
      </c>
      <c r="HI40" s="3">
        <f>HK40-HH40-HJ40</f>
        <v>0</v>
      </c>
      <c r="HJ40" s="3">
        <f>'[1]rshbö'!O40</f>
        <v>19469</v>
      </c>
      <c r="HK40" s="3">
        <f>'[1]int.bev.'!GI40</f>
        <v>19469</v>
      </c>
      <c r="HL40" s="63">
        <v>19469</v>
      </c>
      <c r="HM40" s="165">
        <f>HL40/HK40*100</f>
        <v>100</v>
      </c>
      <c r="HN40" s="33" t="s">
        <v>113</v>
      </c>
      <c r="HO40" s="26" t="s">
        <v>207</v>
      </c>
      <c r="HP40" s="27" t="s">
        <v>155</v>
      </c>
      <c r="HQ40" s="28">
        <f>FX40+GG40+GP40+GY40+HH40</f>
        <v>406132</v>
      </c>
      <c r="HR40" s="28">
        <f t="shared" si="81"/>
        <v>34399</v>
      </c>
      <c r="HS40" s="28">
        <f t="shared" si="81"/>
        <v>23602</v>
      </c>
      <c r="HT40" s="28">
        <f t="shared" si="81"/>
        <v>464133</v>
      </c>
      <c r="HU40" s="28">
        <f t="shared" si="81"/>
        <v>480610</v>
      </c>
      <c r="HV40" s="165">
        <f>HU40/HT40*100</f>
        <v>103.5500600043522</v>
      </c>
      <c r="HW40" s="156"/>
      <c r="HX40" s="156"/>
      <c r="HY40" s="156"/>
      <c r="HZ40" s="156"/>
      <c r="IA40" s="156"/>
    </row>
    <row r="41" spans="1:235" ht="12.75">
      <c r="A41" s="93" t="s">
        <v>187</v>
      </c>
      <c r="B41" s="4" t="s">
        <v>191</v>
      </c>
      <c r="C41" s="13">
        <v>13688</v>
      </c>
      <c r="D41" s="3">
        <f t="shared" si="20"/>
        <v>0</v>
      </c>
      <c r="E41" s="3">
        <f>'[1]shbö'!E41</f>
        <v>0</v>
      </c>
      <c r="F41" s="3">
        <f>'[1]int.bev.'!D41</f>
        <v>13688</v>
      </c>
      <c r="G41" s="4">
        <v>15789</v>
      </c>
      <c r="H41" s="137">
        <f t="shared" si="21"/>
        <v>115.34921098772648</v>
      </c>
      <c r="I41" s="82" t="s">
        <v>187</v>
      </c>
      <c r="J41" s="4" t="s">
        <v>191</v>
      </c>
      <c r="K41" s="13">
        <v>0</v>
      </c>
      <c r="L41" s="3">
        <f t="shared" si="22"/>
        <v>0</v>
      </c>
      <c r="M41" s="3">
        <f>'[1]shbö'!H41</f>
        <v>0</v>
      </c>
      <c r="N41" s="3">
        <f>'[1]int.bev.'!K41</f>
        <v>0</v>
      </c>
      <c r="O41" s="4">
        <v>0</v>
      </c>
      <c r="P41" s="138">
        <v>0</v>
      </c>
      <c r="Q41" s="82" t="s">
        <v>187</v>
      </c>
      <c r="R41" s="4" t="s">
        <v>191</v>
      </c>
      <c r="S41" s="13">
        <v>0</v>
      </c>
      <c r="T41" s="3">
        <f t="shared" si="23"/>
        <v>0</v>
      </c>
      <c r="U41" s="3">
        <f>'[1]shbö'!K41</f>
        <v>0</v>
      </c>
      <c r="V41" s="3">
        <f>'[1]int.bev.'!R41</f>
        <v>0</v>
      </c>
      <c r="W41" s="4">
        <v>0</v>
      </c>
      <c r="X41" s="138">
        <v>0</v>
      </c>
      <c r="Y41" s="82" t="s">
        <v>187</v>
      </c>
      <c r="Z41" s="4" t="s">
        <v>191</v>
      </c>
      <c r="AA41" s="13">
        <v>0</v>
      </c>
      <c r="AB41" s="3">
        <f t="shared" si="24"/>
        <v>0</v>
      </c>
      <c r="AC41" s="3">
        <f>'[1]shbö'!N41</f>
        <v>0</v>
      </c>
      <c r="AD41" s="3">
        <f>'[1]int.bev.'!Y41</f>
        <v>0</v>
      </c>
      <c r="AE41" s="4">
        <v>0</v>
      </c>
      <c r="AF41" s="138">
        <v>0</v>
      </c>
      <c r="AG41" s="82" t="s">
        <v>187</v>
      </c>
      <c r="AH41" s="4" t="s">
        <v>191</v>
      </c>
      <c r="AI41" s="13">
        <v>139152</v>
      </c>
      <c r="AJ41" s="3">
        <f t="shared" si="25"/>
        <v>21125</v>
      </c>
      <c r="AK41" s="4">
        <v>0</v>
      </c>
      <c r="AL41" s="3">
        <f>'[1]int.bev.'!AF41</f>
        <v>160277</v>
      </c>
      <c r="AM41" s="4">
        <v>119405</v>
      </c>
      <c r="AN41" s="137">
        <f t="shared" si="26"/>
        <v>74.49914834942007</v>
      </c>
      <c r="AO41" s="82" t="s">
        <v>187</v>
      </c>
      <c r="AP41" s="4" t="s">
        <v>191</v>
      </c>
      <c r="AQ41" s="13">
        <v>0</v>
      </c>
      <c r="AR41" s="3">
        <f t="shared" si="27"/>
        <v>1400</v>
      </c>
      <c r="AS41" s="4">
        <v>0</v>
      </c>
      <c r="AT41" s="3">
        <f>'[1]int.bev.'!AM41</f>
        <v>1400</v>
      </c>
      <c r="AU41" s="4">
        <v>1400</v>
      </c>
      <c r="AV41" s="137">
        <f t="shared" si="28"/>
        <v>100</v>
      </c>
      <c r="AW41" s="82" t="s">
        <v>187</v>
      </c>
      <c r="AX41" s="4" t="s">
        <v>191</v>
      </c>
      <c r="AY41" s="104">
        <f t="shared" si="29"/>
        <v>139152</v>
      </c>
      <c r="AZ41" s="104">
        <f t="shared" si="54"/>
        <v>19725</v>
      </c>
      <c r="BA41" s="104">
        <f t="shared" si="55"/>
        <v>0</v>
      </c>
      <c r="BB41" s="104">
        <f t="shared" si="56"/>
        <v>158877</v>
      </c>
      <c r="BC41" s="104">
        <f t="shared" si="57"/>
        <v>118005</v>
      </c>
      <c r="BD41" s="137">
        <f t="shared" si="30"/>
        <v>74.27443871674313</v>
      </c>
      <c r="BE41" s="82" t="s">
        <v>187</v>
      </c>
      <c r="BF41" s="4" t="s">
        <v>191</v>
      </c>
      <c r="BG41" s="92">
        <v>4370</v>
      </c>
      <c r="BH41" s="3">
        <f t="shared" si="31"/>
        <v>0</v>
      </c>
      <c r="BI41" s="3">
        <f>'[1]shbö'!Q41</f>
        <v>0</v>
      </c>
      <c r="BJ41" s="3">
        <f>'[1]int.bev.'!BA41</f>
        <v>4370</v>
      </c>
      <c r="BK41" s="4">
        <v>12089</v>
      </c>
      <c r="BL41" s="137">
        <f>BK41/BJ41*100</f>
        <v>276.6361556064073</v>
      </c>
      <c r="BM41" s="82" t="s">
        <v>187</v>
      </c>
      <c r="BN41" s="4" t="s">
        <v>191</v>
      </c>
      <c r="BO41" s="92">
        <v>0</v>
      </c>
      <c r="BP41" s="3">
        <f t="shared" si="32"/>
        <v>0</v>
      </c>
      <c r="BQ41" s="3">
        <f>'[1]shbö'!V41</f>
        <v>0</v>
      </c>
      <c r="BR41" s="3">
        <f>'[1]int.bev.'!BH41</f>
        <v>0</v>
      </c>
      <c r="BS41" s="4">
        <v>0</v>
      </c>
      <c r="BT41" s="138">
        <v>0</v>
      </c>
      <c r="BU41" s="82" t="s">
        <v>187</v>
      </c>
      <c r="BV41" s="4" t="s">
        <v>191</v>
      </c>
      <c r="BW41" s="92">
        <v>0</v>
      </c>
      <c r="BX41" s="3">
        <f t="shared" si="33"/>
        <v>0</v>
      </c>
      <c r="BY41" s="3">
        <f>'[1]shbö'!Y41</f>
        <v>0</v>
      </c>
      <c r="BZ41" s="3">
        <f>'[1]int.bev.'!BO41</f>
        <v>0</v>
      </c>
      <c r="CA41" s="4">
        <v>0</v>
      </c>
      <c r="CB41" s="138">
        <v>0</v>
      </c>
      <c r="CC41" s="82" t="s">
        <v>187</v>
      </c>
      <c r="CD41" s="4" t="s">
        <v>191</v>
      </c>
      <c r="CE41" s="93">
        <f t="shared" si="1"/>
        <v>0</v>
      </c>
      <c r="CF41" s="3">
        <f t="shared" si="34"/>
        <v>0</v>
      </c>
      <c r="CG41" s="3">
        <f t="shared" si="35"/>
        <v>0</v>
      </c>
      <c r="CH41" s="3">
        <f t="shared" si="36"/>
        <v>0</v>
      </c>
      <c r="CI41" s="93">
        <f t="shared" si="37"/>
        <v>0</v>
      </c>
      <c r="CJ41" s="391">
        <v>0</v>
      </c>
      <c r="CK41" s="82" t="s">
        <v>187</v>
      </c>
      <c r="CL41" s="4" t="s">
        <v>191</v>
      </c>
      <c r="CM41" s="92">
        <v>0</v>
      </c>
      <c r="CN41" s="3">
        <f t="shared" si="38"/>
        <v>0</v>
      </c>
      <c r="CO41" s="3">
        <f>'[1]shbö'!AE41</f>
        <v>0</v>
      </c>
      <c r="CP41" s="3">
        <f>'[1]int.bev.'!CC41</f>
        <v>0</v>
      </c>
      <c r="CQ41" s="4">
        <v>0</v>
      </c>
      <c r="CR41" s="138">
        <v>0</v>
      </c>
      <c r="CS41" s="82" t="s">
        <v>187</v>
      </c>
      <c r="CT41" s="4" t="s">
        <v>191</v>
      </c>
      <c r="CU41" s="105">
        <f t="shared" si="2"/>
        <v>4370</v>
      </c>
      <c r="CV41" s="105">
        <f t="shared" si="78"/>
        <v>0</v>
      </c>
      <c r="CW41" s="105">
        <f t="shared" si="78"/>
        <v>0</v>
      </c>
      <c r="CX41" s="105">
        <f t="shared" si="78"/>
        <v>4370</v>
      </c>
      <c r="CY41" s="105">
        <f t="shared" si="78"/>
        <v>12089</v>
      </c>
      <c r="CZ41" s="137">
        <f>CY41/CX41*100</f>
        <v>276.6361556064073</v>
      </c>
      <c r="DA41" s="82" t="s">
        <v>187</v>
      </c>
      <c r="DB41" s="4" t="s">
        <v>191</v>
      </c>
      <c r="DC41" s="92">
        <v>0</v>
      </c>
      <c r="DD41" s="3">
        <f t="shared" si="39"/>
        <v>0</v>
      </c>
      <c r="DE41" s="3">
        <f>'[1]shbö'!AM41</f>
        <v>0</v>
      </c>
      <c r="DF41" s="3">
        <f>'[1]int.bev.'!CQ41</f>
        <v>0</v>
      </c>
      <c r="DG41" s="4">
        <v>0</v>
      </c>
      <c r="DH41" s="138">
        <v>0</v>
      </c>
      <c r="DI41" s="82" t="s">
        <v>187</v>
      </c>
      <c r="DJ41" s="4" t="s">
        <v>191</v>
      </c>
      <c r="DK41" s="93">
        <f t="shared" si="4"/>
        <v>4370</v>
      </c>
      <c r="DL41" s="3">
        <f t="shared" si="40"/>
        <v>0</v>
      </c>
      <c r="DM41" s="3">
        <f>'[1]shbö'!AP41</f>
        <v>0</v>
      </c>
      <c r="DN41" s="3">
        <f>'[1]int.bev.'!CX41</f>
        <v>4370</v>
      </c>
      <c r="DO41" s="87">
        <f t="shared" si="49"/>
        <v>7583</v>
      </c>
      <c r="DP41" s="137">
        <f>DO41/DN41*100</f>
        <v>173.52402745995423</v>
      </c>
      <c r="DQ41" s="82" t="s">
        <v>187</v>
      </c>
      <c r="DR41" s="4" t="s">
        <v>191</v>
      </c>
      <c r="DS41" s="92">
        <v>0</v>
      </c>
      <c r="DT41" s="3">
        <f t="shared" si="41"/>
        <v>0</v>
      </c>
      <c r="DU41" s="3">
        <f>'[1]shbö'!AS41</f>
        <v>0</v>
      </c>
      <c r="DV41" s="3">
        <f>'[1]int.bev.'!DE41</f>
        <v>0</v>
      </c>
      <c r="DW41" s="4">
        <v>0</v>
      </c>
      <c r="DX41" s="138">
        <v>0</v>
      </c>
      <c r="DY41" s="4" t="s">
        <v>262</v>
      </c>
      <c r="DZ41" s="81">
        <v>4506</v>
      </c>
      <c r="EA41" s="92">
        <v>5406</v>
      </c>
      <c r="EB41" s="3">
        <f t="shared" si="42"/>
        <v>0</v>
      </c>
      <c r="EC41" s="3">
        <f>'[1]shbö'!AV41</f>
        <v>282</v>
      </c>
      <c r="ED41" s="3">
        <f>'[1]int.bev.'!DL41</f>
        <v>5688</v>
      </c>
      <c r="EE41" s="4">
        <v>5688</v>
      </c>
      <c r="EF41" s="137">
        <f t="shared" si="43"/>
        <v>100</v>
      </c>
      <c r="EG41" s="82" t="s">
        <v>187</v>
      </c>
      <c r="EH41" s="4" t="s">
        <v>191</v>
      </c>
      <c r="EI41" s="92">
        <v>0</v>
      </c>
      <c r="EJ41" s="3">
        <f t="shared" si="44"/>
        <v>0</v>
      </c>
      <c r="EK41" s="3">
        <f>'[1]shbö'!AY41</f>
        <v>0</v>
      </c>
      <c r="EL41" s="3">
        <f>'[1]int.bev.'!DS41</f>
        <v>0</v>
      </c>
      <c r="EM41" s="4">
        <v>0</v>
      </c>
      <c r="EN41" s="138">
        <v>0</v>
      </c>
      <c r="EO41" s="82" t="s">
        <v>187</v>
      </c>
      <c r="EP41" s="4" t="s">
        <v>191</v>
      </c>
      <c r="EQ41" s="104">
        <f t="shared" si="5"/>
        <v>5406</v>
      </c>
      <c r="ER41" s="104">
        <f t="shared" si="79"/>
        <v>0</v>
      </c>
      <c r="ES41" s="104">
        <f t="shared" si="79"/>
        <v>282</v>
      </c>
      <c r="ET41" s="104">
        <f t="shared" si="79"/>
        <v>5688</v>
      </c>
      <c r="EU41" s="104">
        <f t="shared" si="79"/>
        <v>5688</v>
      </c>
      <c r="EV41" s="137">
        <f t="shared" si="45"/>
        <v>100</v>
      </c>
      <c r="EW41" s="82" t="s">
        <v>187</v>
      </c>
      <c r="EX41" s="4" t="s">
        <v>191</v>
      </c>
      <c r="EY41" s="105">
        <f t="shared" si="7"/>
        <v>162616</v>
      </c>
      <c r="EZ41" s="105">
        <f t="shared" si="8"/>
        <v>21125</v>
      </c>
      <c r="FA41" s="105">
        <f t="shared" si="9"/>
        <v>282</v>
      </c>
      <c r="FB41" s="105">
        <f t="shared" si="10"/>
        <v>184023</v>
      </c>
      <c r="FC41" s="105">
        <f t="shared" si="11"/>
        <v>152971</v>
      </c>
      <c r="FD41" s="137">
        <f t="shared" si="46"/>
        <v>83.12602229069192</v>
      </c>
      <c r="FE41" s="82" t="s">
        <v>187</v>
      </c>
      <c r="FF41" s="4" t="s">
        <v>191</v>
      </c>
      <c r="FG41" s="105">
        <f t="shared" si="12"/>
        <v>162616</v>
      </c>
      <c r="FH41" s="105">
        <f t="shared" si="80"/>
        <v>19725</v>
      </c>
      <c r="FI41" s="105">
        <f t="shared" si="80"/>
        <v>282</v>
      </c>
      <c r="FJ41" s="105">
        <f t="shared" si="80"/>
        <v>182623</v>
      </c>
      <c r="FK41" s="105">
        <f t="shared" si="80"/>
        <v>151571</v>
      </c>
      <c r="FL41" s="137">
        <f t="shared" si="47"/>
        <v>82.99666526122121</v>
      </c>
      <c r="FM41" s="82" t="s">
        <v>187</v>
      </c>
      <c r="FN41" s="4" t="s">
        <v>191</v>
      </c>
      <c r="FO41" s="105">
        <f t="shared" si="14"/>
        <v>0</v>
      </c>
      <c r="FP41" s="105">
        <f t="shared" si="15"/>
        <v>1400</v>
      </c>
      <c r="FQ41" s="105">
        <f t="shared" si="16"/>
        <v>0</v>
      </c>
      <c r="FR41" s="105">
        <f t="shared" si="17"/>
        <v>1400</v>
      </c>
      <c r="FS41" s="105">
        <f t="shared" si="18"/>
        <v>1400</v>
      </c>
      <c r="FT41" s="137">
        <f t="shared" si="48"/>
        <v>100</v>
      </c>
      <c r="FU41" s="33" t="s">
        <v>113</v>
      </c>
      <c r="FV41" s="26" t="s">
        <v>208</v>
      </c>
      <c r="FW41" s="27" t="s">
        <v>22</v>
      </c>
      <c r="FX41" s="27">
        <v>51</v>
      </c>
      <c r="FY41" s="3">
        <f>GA41-FX41-FZ41</f>
        <v>0</v>
      </c>
      <c r="FZ41" s="3">
        <f>'[1]rshbö'!F41</f>
        <v>0</v>
      </c>
      <c r="GA41" s="3">
        <f>'[1]int.bev.'!FC41</f>
        <v>51</v>
      </c>
      <c r="GB41" s="63">
        <v>0</v>
      </c>
      <c r="GC41" s="164">
        <f>GB41/GA41*100</f>
        <v>0</v>
      </c>
      <c r="GD41" s="33" t="s">
        <v>113</v>
      </c>
      <c r="GE41" s="26" t="s">
        <v>208</v>
      </c>
      <c r="GF41" s="27" t="s">
        <v>22</v>
      </c>
      <c r="GG41" s="27">
        <v>0</v>
      </c>
      <c r="GH41" s="3">
        <f>GJ41-GG41-GI41</f>
        <v>0</v>
      </c>
      <c r="GI41" s="3">
        <f>'[1]rshbö'!I41</f>
        <v>0</v>
      </c>
      <c r="GJ41" s="3">
        <f>'[1]int.bev.'!FK41</f>
        <v>0</v>
      </c>
      <c r="GK41" s="63">
        <v>0</v>
      </c>
      <c r="GL41" s="227">
        <v>0</v>
      </c>
      <c r="GM41" s="33" t="s">
        <v>113</v>
      </c>
      <c r="GN41" s="26" t="s">
        <v>208</v>
      </c>
      <c r="GO41" s="27" t="s">
        <v>22</v>
      </c>
      <c r="GP41" s="27">
        <v>3749</v>
      </c>
      <c r="GQ41" s="3">
        <f>GS41-GP41-GR41</f>
        <v>0</v>
      </c>
      <c r="GR41" s="368">
        <v>0</v>
      </c>
      <c r="GS41" s="3">
        <f>'[1]int.bev.'!FS41</f>
        <v>3749</v>
      </c>
      <c r="GT41" s="63">
        <v>0</v>
      </c>
      <c r="GU41" s="165">
        <f>GT41/GS41*100</f>
        <v>0</v>
      </c>
      <c r="GV41" s="33" t="s">
        <v>113</v>
      </c>
      <c r="GW41" s="26" t="s">
        <v>208</v>
      </c>
      <c r="GX41" s="27" t="s">
        <v>22</v>
      </c>
      <c r="GY41" s="27">
        <v>0</v>
      </c>
      <c r="GZ41" s="3">
        <f>HB41-GY41-HA41</f>
        <v>0</v>
      </c>
      <c r="HA41" s="3">
        <f>'[1]rshbö'!L41</f>
        <v>0</v>
      </c>
      <c r="HB41" s="3">
        <f>'[1]int.bev.'!GA41</f>
        <v>0</v>
      </c>
      <c r="HC41" s="63">
        <v>0</v>
      </c>
      <c r="HD41" s="227">
        <v>0</v>
      </c>
      <c r="HE41" s="33" t="s">
        <v>113</v>
      </c>
      <c r="HF41" s="26" t="s">
        <v>208</v>
      </c>
      <c r="HG41" s="27" t="s">
        <v>22</v>
      </c>
      <c r="HH41" s="27">
        <v>41829</v>
      </c>
      <c r="HI41" s="3">
        <f>HK41-HH41-HJ41</f>
        <v>0</v>
      </c>
      <c r="HJ41" s="3">
        <f>'[1]rshbö'!O41</f>
        <v>-41829</v>
      </c>
      <c r="HK41" s="3">
        <f>'[1]int.bev.'!GI41</f>
        <v>0</v>
      </c>
      <c r="HL41" s="63">
        <v>0</v>
      </c>
      <c r="HM41" s="227">
        <v>0</v>
      </c>
      <c r="HN41" s="33" t="s">
        <v>113</v>
      </c>
      <c r="HO41" s="26" t="s">
        <v>208</v>
      </c>
      <c r="HP41" s="27" t="s">
        <v>22</v>
      </c>
      <c r="HQ41" s="28">
        <f>FX41+GG41+GP41+GY41+HH41</f>
        <v>45629</v>
      </c>
      <c r="HR41" s="28">
        <f t="shared" si="81"/>
        <v>0</v>
      </c>
      <c r="HS41" s="28">
        <f t="shared" si="81"/>
        <v>-41829</v>
      </c>
      <c r="HT41" s="28">
        <f t="shared" si="81"/>
        <v>3800</v>
      </c>
      <c r="HU41" s="28">
        <f t="shared" si="81"/>
        <v>0</v>
      </c>
      <c r="HV41" s="165">
        <f>HU41/HT41*100</f>
        <v>0</v>
      </c>
      <c r="HW41" s="156"/>
      <c r="HX41" s="156"/>
      <c r="HY41" s="156"/>
      <c r="HZ41" s="156"/>
      <c r="IA41" s="156"/>
    </row>
    <row r="42" spans="1:235" ht="12.75">
      <c r="A42" s="3" t="s">
        <v>189</v>
      </c>
      <c r="B42" s="5" t="s">
        <v>194</v>
      </c>
      <c r="C42" s="10">
        <v>9176</v>
      </c>
      <c r="D42" s="3">
        <f t="shared" si="20"/>
        <v>0</v>
      </c>
      <c r="E42" s="3">
        <f>'[1]shbö'!E42</f>
        <v>3249</v>
      </c>
      <c r="F42" s="3">
        <f>'[1]int.bev.'!D42</f>
        <v>12425</v>
      </c>
      <c r="G42" s="5">
        <v>11358</v>
      </c>
      <c r="H42" s="128">
        <f t="shared" si="21"/>
        <v>91.41247484909456</v>
      </c>
      <c r="I42" s="2" t="s">
        <v>189</v>
      </c>
      <c r="J42" s="5" t="s">
        <v>194</v>
      </c>
      <c r="K42" s="10">
        <v>0</v>
      </c>
      <c r="L42" s="3">
        <f t="shared" si="22"/>
        <v>0</v>
      </c>
      <c r="M42" s="3">
        <f>'[1]shbö'!H42</f>
        <v>0</v>
      </c>
      <c r="N42" s="3">
        <f>'[1]int.bev.'!K42</f>
        <v>0</v>
      </c>
      <c r="O42" s="5">
        <v>0</v>
      </c>
      <c r="P42" s="129">
        <v>0</v>
      </c>
      <c r="Q42" s="2" t="s">
        <v>189</v>
      </c>
      <c r="R42" s="5" t="s">
        <v>194</v>
      </c>
      <c r="S42" s="10">
        <v>0</v>
      </c>
      <c r="T42" s="3">
        <f t="shared" si="23"/>
        <v>0</v>
      </c>
      <c r="U42" s="3">
        <f>'[1]shbö'!K42</f>
        <v>0</v>
      </c>
      <c r="V42" s="3">
        <f>'[1]int.bev.'!R42</f>
        <v>0</v>
      </c>
      <c r="W42" s="5">
        <v>0</v>
      </c>
      <c r="X42" s="129">
        <v>0</v>
      </c>
      <c r="Y42" s="2" t="s">
        <v>189</v>
      </c>
      <c r="Z42" s="5" t="s">
        <v>194</v>
      </c>
      <c r="AA42" s="10">
        <v>0</v>
      </c>
      <c r="AB42" s="3">
        <f t="shared" si="24"/>
        <v>0</v>
      </c>
      <c r="AC42" s="3">
        <f>'[1]shbö'!N42</f>
        <v>0</v>
      </c>
      <c r="AD42" s="3">
        <f>'[1]int.bev.'!Y42</f>
        <v>0</v>
      </c>
      <c r="AE42" s="5">
        <v>0</v>
      </c>
      <c r="AF42" s="129">
        <v>0</v>
      </c>
      <c r="AG42" s="2" t="s">
        <v>189</v>
      </c>
      <c r="AH42" s="5" t="s">
        <v>194</v>
      </c>
      <c r="AI42" s="10">
        <v>103522</v>
      </c>
      <c r="AJ42" s="3">
        <f t="shared" si="25"/>
        <v>5974</v>
      </c>
      <c r="AK42" s="5">
        <v>0</v>
      </c>
      <c r="AL42" s="3">
        <f>'[1]int.bev.'!AF42</f>
        <v>109496</v>
      </c>
      <c r="AM42" s="5">
        <v>83435</v>
      </c>
      <c r="AN42" s="128">
        <f t="shared" si="26"/>
        <v>76.199130561847</v>
      </c>
      <c r="AO42" s="2" t="s">
        <v>189</v>
      </c>
      <c r="AP42" s="5" t="s">
        <v>194</v>
      </c>
      <c r="AQ42" s="10">
        <v>2043</v>
      </c>
      <c r="AR42" s="3">
        <f t="shared" si="27"/>
        <v>-529</v>
      </c>
      <c r="AS42" s="5">
        <v>0</v>
      </c>
      <c r="AT42" s="3">
        <f>'[1]int.bev.'!AM42</f>
        <v>1514</v>
      </c>
      <c r="AU42" s="5">
        <v>1514</v>
      </c>
      <c r="AV42" s="128">
        <f t="shared" si="28"/>
        <v>100</v>
      </c>
      <c r="AW42" s="2" t="s">
        <v>189</v>
      </c>
      <c r="AX42" s="5" t="s">
        <v>194</v>
      </c>
      <c r="AY42" s="12">
        <f t="shared" si="29"/>
        <v>101479</v>
      </c>
      <c r="AZ42" s="12">
        <f t="shared" si="54"/>
        <v>6503</v>
      </c>
      <c r="BA42" s="12">
        <f t="shared" si="55"/>
        <v>0</v>
      </c>
      <c r="BB42" s="12">
        <f t="shared" si="56"/>
        <v>107982</v>
      </c>
      <c r="BC42" s="12">
        <f t="shared" si="57"/>
        <v>81921</v>
      </c>
      <c r="BD42" s="128">
        <f t="shared" si="30"/>
        <v>75.86542201478024</v>
      </c>
      <c r="BE42" s="2" t="s">
        <v>189</v>
      </c>
      <c r="BF42" s="5" t="s">
        <v>194</v>
      </c>
      <c r="BG42" s="44">
        <v>320</v>
      </c>
      <c r="BH42" s="3">
        <f t="shared" si="31"/>
        <v>0</v>
      </c>
      <c r="BI42" s="3">
        <f>'[1]shbö'!Q42</f>
        <v>1004</v>
      </c>
      <c r="BJ42" s="3">
        <f>'[1]int.bev.'!BA42</f>
        <v>1324</v>
      </c>
      <c r="BK42" s="5">
        <v>4635</v>
      </c>
      <c r="BL42" s="128">
        <f t="shared" si="51"/>
        <v>350.0755287009064</v>
      </c>
      <c r="BM42" s="2" t="s">
        <v>189</v>
      </c>
      <c r="BN42" s="5" t="s">
        <v>194</v>
      </c>
      <c r="BO42" s="44">
        <v>0</v>
      </c>
      <c r="BP42" s="3">
        <f t="shared" si="32"/>
        <v>0</v>
      </c>
      <c r="BQ42" s="3">
        <f>'[1]shbö'!V42</f>
        <v>0</v>
      </c>
      <c r="BR42" s="3">
        <f>'[1]int.bev.'!BH42</f>
        <v>0</v>
      </c>
      <c r="BS42" s="5">
        <v>0</v>
      </c>
      <c r="BT42" s="129">
        <v>0</v>
      </c>
      <c r="BU42" s="2" t="s">
        <v>189</v>
      </c>
      <c r="BV42" s="5" t="s">
        <v>194</v>
      </c>
      <c r="BW42" s="44">
        <v>0</v>
      </c>
      <c r="BX42" s="3">
        <f t="shared" si="33"/>
        <v>0</v>
      </c>
      <c r="BY42" s="3">
        <f>'[1]shbö'!Y42</f>
        <v>0</v>
      </c>
      <c r="BZ42" s="3">
        <f>'[1]int.bev.'!BO42</f>
        <v>0</v>
      </c>
      <c r="CA42" s="5">
        <v>0</v>
      </c>
      <c r="CB42" s="129">
        <v>0</v>
      </c>
      <c r="CC42" s="2" t="s">
        <v>189</v>
      </c>
      <c r="CD42" s="5" t="s">
        <v>194</v>
      </c>
      <c r="CE42" s="3">
        <f t="shared" si="1"/>
        <v>0</v>
      </c>
      <c r="CF42" s="3">
        <f t="shared" si="34"/>
        <v>0</v>
      </c>
      <c r="CG42" s="3">
        <f t="shared" si="35"/>
        <v>0</v>
      </c>
      <c r="CH42" s="3">
        <f t="shared" si="36"/>
        <v>0</v>
      </c>
      <c r="CI42" s="3">
        <f t="shared" si="37"/>
        <v>0</v>
      </c>
      <c r="CJ42" s="389">
        <v>0</v>
      </c>
      <c r="CK42" s="2" t="s">
        <v>189</v>
      </c>
      <c r="CL42" s="5" t="s">
        <v>194</v>
      </c>
      <c r="CM42" s="44">
        <v>0</v>
      </c>
      <c r="CN42" s="3">
        <f t="shared" si="38"/>
        <v>0</v>
      </c>
      <c r="CO42" s="3">
        <f>'[1]shbö'!AE42</f>
        <v>0</v>
      </c>
      <c r="CP42" s="3">
        <f>'[1]int.bev.'!CC42</f>
        <v>0</v>
      </c>
      <c r="CQ42" s="5">
        <v>0</v>
      </c>
      <c r="CR42" s="129">
        <v>0</v>
      </c>
      <c r="CS42" s="2" t="s">
        <v>189</v>
      </c>
      <c r="CT42" s="5" t="s">
        <v>194</v>
      </c>
      <c r="CU42" s="22">
        <f t="shared" si="2"/>
        <v>320</v>
      </c>
      <c r="CV42" s="22">
        <f t="shared" si="78"/>
        <v>0</v>
      </c>
      <c r="CW42" s="22">
        <f t="shared" si="78"/>
        <v>1004</v>
      </c>
      <c r="CX42" s="22">
        <f t="shared" si="78"/>
        <v>1324</v>
      </c>
      <c r="CY42" s="22">
        <f t="shared" si="78"/>
        <v>4635</v>
      </c>
      <c r="CZ42" s="128">
        <f t="shared" si="52"/>
        <v>350.0755287009064</v>
      </c>
      <c r="DA42" s="2" t="s">
        <v>189</v>
      </c>
      <c r="DB42" s="5" t="s">
        <v>194</v>
      </c>
      <c r="DC42" s="44">
        <v>0</v>
      </c>
      <c r="DD42" s="3">
        <f t="shared" si="39"/>
        <v>0</v>
      </c>
      <c r="DE42" s="3">
        <f>'[1]shbö'!AM42</f>
        <v>0</v>
      </c>
      <c r="DF42" s="3">
        <f>'[1]int.bev.'!CQ42</f>
        <v>0</v>
      </c>
      <c r="DG42" s="5">
        <v>0</v>
      </c>
      <c r="DH42" s="129">
        <v>0</v>
      </c>
      <c r="DI42" s="2" t="s">
        <v>189</v>
      </c>
      <c r="DJ42" s="5" t="s">
        <v>194</v>
      </c>
      <c r="DK42" s="3">
        <f t="shared" si="4"/>
        <v>320</v>
      </c>
      <c r="DL42" s="3">
        <f t="shared" si="40"/>
        <v>0</v>
      </c>
      <c r="DM42" s="3">
        <f>'[1]shbö'!AP42</f>
        <v>1004</v>
      </c>
      <c r="DN42" s="3">
        <f>'[1]int.bev.'!CX42</f>
        <v>1324</v>
      </c>
      <c r="DO42" s="87">
        <f t="shared" si="49"/>
        <v>1669</v>
      </c>
      <c r="DP42" s="128">
        <f t="shared" si="53"/>
        <v>126.05740181268882</v>
      </c>
      <c r="DQ42" s="2" t="s">
        <v>189</v>
      </c>
      <c r="DR42" s="5" t="s">
        <v>194</v>
      </c>
      <c r="DS42" s="44">
        <v>0</v>
      </c>
      <c r="DT42" s="3">
        <f t="shared" si="41"/>
        <v>0</v>
      </c>
      <c r="DU42" s="3">
        <f>'[1]shbö'!AS42</f>
        <v>0</v>
      </c>
      <c r="DV42" s="3">
        <f>'[1]int.bev.'!DE42</f>
        <v>0</v>
      </c>
      <c r="DW42" s="5">
        <v>0</v>
      </c>
      <c r="DX42" s="129">
        <v>0</v>
      </c>
      <c r="DY42" s="5" t="s">
        <v>263</v>
      </c>
      <c r="DZ42" s="81">
        <v>2966</v>
      </c>
      <c r="EA42" s="44">
        <v>3886</v>
      </c>
      <c r="EB42" s="3">
        <f t="shared" si="42"/>
        <v>0</v>
      </c>
      <c r="EC42" s="3">
        <f>'[1]shbö'!AV42</f>
        <v>848</v>
      </c>
      <c r="ED42" s="3">
        <f>'[1]int.bev.'!DL42</f>
        <v>4734</v>
      </c>
      <c r="EE42" s="5">
        <v>0</v>
      </c>
      <c r="EF42" s="128">
        <f t="shared" si="43"/>
        <v>0</v>
      </c>
      <c r="EG42" s="2" t="s">
        <v>189</v>
      </c>
      <c r="EH42" s="5" t="s">
        <v>194</v>
      </c>
      <c r="EI42" s="44">
        <v>9</v>
      </c>
      <c r="EJ42" s="3">
        <f t="shared" si="44"/>
        <v>0</v>
      </c>
      <c r="EK42" s="3">
        <f>'[1]shbö'!AY42</f>
        <v>0</v>
      </c>
      <c r="EL42" s="3">
        <f>'[1]int.bev.'!DS42</f>
        <v>9</v>
      </c>
      <c r="EM42" s="5">
        <v>0</v>
      </c>
      <c r="EN42" s="128">
        <f t="shared" si="50"/>
        <v>0</v>
      </c>
      <c r="EO42" s="2" t="s">
        <v>189</v>
      </c>
      <c r="EP42" s="5" t="s">
        <v>194</v>
      </c>
      <c r="EQ42" s="12">
        <f t="shared" si="5"/>
        <v>3877</v>
      </c>
      <c r="ER42" s="12">
        <f t="shared" si="79"/>
        <v>0</v>
      </c>
      <c r="ES42" s="12">
        <f t="shared" si="79"/>
        <v>848</v>
      </c>
      <c r="ET42" s="12">
        <f t="shared" si="79"/>
        <v>4725</v>
      </c>
      <c r="EU42" s="12">
        <f t="shared" si="79"/>
        <v>0</v>
      </c>
      <c r="EV42" s="128">
        <f t="shared" si="45"/>
        <v>0</v>
      </c>
      <c r="EW42" s="2" t="s">
        <v>189</v>
      </c>
      <c r="EX42" s="5" t="s">
        <v>194</v>
      </c>
      <c r="EY42" s="22">
        <f t="shared" si="7"/>
        <v>116904</v>
      </c>
      <c r="EZ42" s="22">
        <f t="shared" si="8"/>
        <v>5974</v>
      </c>
      <c r="FA42" s="22">
        <f t="shared" si="9"/>
        <v>5101</v>
      </c>
      <c r="FB42" s="22">
        <f t="shared" si="10"/>
        <v>127979</v>
      </c>
      <c r="FC42" s="22">
        <f t="shared" si="11"/>
        <v>99428</v>
      </c>
      <c r="FD42" s="128">
        <f t="shared" si="46"/>
        <v>77.69087115854944</v>
      </c>
      <c r="FE42" s="2" t="s">
        <v>189</v>
      </c>
      <c r="FF42" s="5" t="s">
        <v>194</v>
      </c>
      <c r="FG42" s="22">
        <f t="shared" si="12"/>
        <v>114852</v>
      </c>
      <c r="FH42" s="22">
        <f t="shared" si="80"/>
        <v>6503</v>
      </c>
      <c r="FI42" s="22">
        <f t="shared" si="80"/>
        <v>5101</v>
      </c>
      <c r="FJ42" s="22">
        <f t="shared" si="80"/>
        <v>126456</v>
      </c>
      <c r="FK42" s="22">
        <f t="shared" si="80"/>
        <v>97914</v>
      </c>
      <c r="FL42" s="128">
        <f t="shared" si="47"/>
        <v>77.42930347314481</v>
      </c>
      <c r="FM42" s="2" t="s">
        <v>189</v>
      </c>
      <c r="FN42" s="5" t="s">
        <v>194</v>
      </c>
      <c r="FO42" s="22">
        <f t="shared" si="14"/>
        <v>2052</v>
      </c>
      <c r="FP42" s="22">
        <f t="shared" si="15"/>
        <v>-529</v>
      </c>
      <c r="FQ42" s="22">
        <f t="shared" si="16"/>
        <v>0</v>
      </c>
      <c r="FR42" s="22">
        <f t="shared" si="17"/>
        <v>1523</v>
      </c>
      <c r="FS42" s="22">
        <f t="shared" si="18"/>
        <v>1514</v>
      </c>
      <c r="FT42" s="128">
        <f t="shared" si="48"/>
        <v>99.40906106369009</v>
      </c>
      <c r="FU42" s="33" t="s">
        <v>113</v>
      </c>
      <c r="FV42" s="26" t="s">
        <v>209</v>
      </c>
      <c r="FW42" s="41" t="s">
        <v>23</v>
      </c>
      <c r="FX42" s="41">
        <v>0</v>
      </c>
      <c r="FY42" s="366">
        <f>GA42-FX42-FZ42</f>
        <v>0</v>
      </c>
      <c r="FZ42" s="366">
        <f>'[1]rshbö'!F42</f>
        <v>0</v>
      </c>
      <c r="GA42" s="366">
        <f>'[1]int.bev.'!FC42</f>
        <v>0</v>
      </c>
      <c r="GB42" s="63">
        <v>0</v>
      </c>
      <c r="GC42" s="224">
        <v>0</v>
      </c>
      <c r="GD42" s="33" t="s">
        <v>113</v>
      </c>
      <c r="GE42" s="26" t="s">
        <v>209</v>
      </c>
      <c r="GF42" s="41" t="s">
        <v>23</v>
      </c>
      <c r="GG42" s="41">
        <v>0</v>
      </c>
      <c r="GH42" s="366">
        <f>GJ42-GG42-GI42</f>
        <v>0</v>
      </c>
      <c r="GI42" s="366">
        <f>'[1]rshbö'!I42</f>
        <v>0</v>
      </c>
      <c r="GJ42" s="366">
        <f>'[1]int.bev.'!FK42</f>
        <v>0</v>
      </c>
      <c r="GK42" s="130">
        <v>0</v>
      </c>
      <c r="GL42" s="228">
        <v>0</v>
      </c>
      <c r="GM42" s="33" t="s">
        <v>113</v>
      </c>
      <c r="GN42" s="26" t="s">
        <v>209</v>
      </c>
      <c r="GO42" s="41" t="s">
        <v>23</v>
      </c>
      <c r="GP42" s="41">
        <v>0</v>
      </c>
      <c r="GQ42" s="366">
        <f>GS42-GP42-GR42</f>
        <v>0</v>
      </c>
      <c r="GR42" s="370">
        <v>0</v>
      </c>
      <c r="GS42" s="366">
        <f>'[1]int.bev.'!FS42</f>
        <v>0</v>
      </c>
      <c r="GT42" s="130">
        <v>0</v>
      </c>
      <c r="GU42" s="228">
        <v>0</v>
      </c>
      <c r="GV42" s="33" t="s">
        <v>113</v>
      </c>
      <c r="GW42" s="26" t="s">
        <v>209</v>
      </c>
      <c r="GX42" s="41" t="s">
        <v>23</v>
      </c>
      <c r="GY42" s="41">
        <v>0</v>
      </c>
      <c r="GZ42" s="366">
        <f>HB42-GY42-HA42</f>
        <v>0</v>
      </c>
      <c r="HA42" s="366">
        <f>'[1]rshbö'!L42</f>
        <v>0</v>
      </c>
      <c r="HB42" s="366">
        <f>'[1]int.bev.'!GA42</f>
        <v>0</v>
      </c>
      <c r="HC42" s="130">
        <v>0</v>
      </c>
      <c r="HD42" s="228">
        <v>0</v>
      </c>
      <c r="HE42" s="33" t="s">
        <v>113</v>
      </c>
      <c r="HF42" s="26" t="s">
        <v>209</v>
      </c>
      <c r="HG42" s="41" t="s">
        <v>23</v>
      </c>
      <c r="HH42" s="41">
        <v>0</v>
      </c>
      <c r="HI42" s="366">
        <f>HK42-HH42-HJ42</f>
        <v>0</v>
      </c>
      <c r="HJ42" s="366">
        <f>'[1]rshbö'!O42</f>
        <v>0</v>
      </c>
      <c r="HK42" s="366">
        <f>'[1]int.bev.'!GI42</f>
        <v>0</v>
      </c>
      <c r="HL42" s="130">
        <v>0</v>
      </c>
      <c r="HM42" s="228">
        <v>0</v>
      </c>
      <c r="HN42" s="33" t="s">
        <v>113</v>
      </c>
      <c r="HO42" s="26" t="s">
        <v>209</v>
      </c>
      <c r="HP42" s="41" t="s">
        <v>23</v>
      </c>
      <c r="HQ42" s="38">
        <f>FX42+GG42+GP42+GY42+HH42</f>
        <v>0</v>
      </c>
      <c r="HR42" s="38">
        <f t="shared" si="81"/>
        <v>0</v>
      </c>
      <c r="HS42" s="38">
        <f t="shared" si="81"/>
        <v>0</v>
      </c>
      <c r="HT42" s="38">
        <f t="shared" si="81"/>
        <v>0</v>
      </c>
      <c r="HU42" s="38">
        <f t="shared" si="81"/>
        <v>0</v>
      </c>
      <c r="HV42" s="228">
        <v>0</v>
      </c>
      <c r="HW42" s="156"/>
      <c r="HX42" s="156"/>
      <c r="HY42" s="156"/>
      <c r="HZ42" s="156"/>
      <c r="IA42" s="156"/>
    </row>
    <row r="43" spans="1:235" ht="12.75">
      <c r="A43" s="3" t="s">
        <v>190</v>
      </c>
      <c r="B43" s="5" t="s">
        <v>195</v>
      </c>
      <c r="C43" s="10">
        <v>3101</v>
      </c>
      <c r="D43" s="3">
        <f t="shared" si="20"/>
        <v>0</v>
      </c>
      <c r="E43" s="3">
        <f>'[1]shbö'!E43</f>
        <v>26786</v>
      </c>
      <c r="F43" s="3">
        <f>'[1]int.bev.'!D43</f>
        <v>29887</v>
      </c>
      <c r="G43" s="5">
        <v>29619</v>
      </c>
      <c r="H43" s="128">
        <f t="shared" si="21"/>
        <v>99.10328905544216</v>
      </c>
      <c r="I43" s="2" t="s">
        <v>190</v>
      </c>
      <c r="J43" s="5" t="s">
        <v>195</v>
      </c>
      <c r="K43" s="10">
        <v>0</v>
      </c>
      <c r="L43" s="3">
        <f t="shared" si="22"/>
        <v>0</v>
      </c>
      <c r="M43" s="3">
        <f>'[1]shbö'!H43</f>
        <v>0</v>
      </c>
      <c r="N43" s="3">
        <f>'[1]int.bev.'!K43</f>
        <v>0</v>
      </c>
      <c r="O43" s="5">
        <v>0</v>
      </c>
      <c r="P43" s="129">
        <v>0</v>
      </c>
      <c r="Q43" s="2" t="s">
        <v>190</v>
      </c>
      <c r="R43" s="5" t="s">
        <v>195</v>
      </c>
      <c r="S43" s="10">
        <v>0</v>
      </c>
      <c r="T43" s="3">
        <f t="shared" si="23"/>
        <v>0</v>
      </c>
      <c r="U43" s="3">
        <f>'[1]shbö'!K43</f>
        <v>0</v>
      </c>
      <c r="V43" s="3">
        <f>'[1]int.bev.'!R43</f>
        <v>0</v>
      </c>
      <c r="W43" s="5">
        <v>0</v>
      </c>
      <c r="X43" s="129">
        <v>0</v>
      </c>
      <c r="Y43" s="2" t="s">
        <v>190</v>
      </c>
      <c r="Z43" s="5" t="s">
        <v>195</v>
      </c>
      <c r="AA43" s="10">
        <v>0</v>
      </c>
      <c r="AB43" s="3">
        <f t="shared" si="24"/>
        <v>0</v>
      </c>
      <c r="AC43" s="3">
        <f>'[1]shbö'!N43</f>
        <v>0</v>
      </c>
      <c r="AD43" s="3">
        <f>'[1]int.bev.'!Y43</f>
        <v>0</v>
      </c>
      <c r="AE43" s="5">
        <v>0</v>
      </c>
      <c r="AF43" s="129">
        <v>0</v>
      </c>
      <c r="AG43" s="2" t="s">
        <v>190</v>
      </c>
      <c r="AH43" s="5" t="s">
        <v>195</v>
      </c>
      <c r="AI43" s="10">
        <v>287907</v>
      </c>
      <c r="AJ43" s="3">
        <f t="shared" si="25"/>
        <v>617</v>
      </c>
      <c r="AK43" s="5">
        <v>0</v>
      </c>
      <c r="AL43" s="3">
        <f>'[1]int.bev.'!AF43</f>
        <v>288524</v>
      </c>
      <c r="AM43" s="5">
        <v>176509</v>
      </c>
      <c r="AN43" s="128">
        <f t="shared" si="26"/>
        <v>61.1765399065589</v>
      </c>
      <c r="AO43" s="2" t="s">
        <v>190</v>
      </c>
      <c r="AP43" s="5" t="s">
        <v>195</v>
      </c>
      <c r="AQ43" s="10">
        <v>4000</v>
      </c>
      <c r="AR43" s="3">
        <f t="shared" si="27"/>
        <v>26384</v>
      </c>
      <c r="AS43" s="5">
        <v>0</v>
      </c>
      <c r="AT43" s="3">
        <f>'[1]int.bev.'!AM43</f>
        <v>30384</v>
      </c>
      <c r="AU43" s="5">
        <v>30384</v>
      </c>
      <c r="AV43" s="128">
        <f t="shared" si="28"/>
        <v>100</v>
      </c>
      <c r="AW43" s="2" t="s">
        <v>190</v>
      </c>
      <c r="AX43" s="5" t="s">
        <v>195</v>
      </c>
      <c r="AY43" s="12">
        <f t="shared" si="29"/>
        <v>283907</v>
      </c>
      <c r="AZ43" s="12">
        <f t="shared" si="54"/>
        <v>-25767</v>
      </c>
      <c r="BA43" s="12">
        <f t="shared" si="55"/>
        <v>0</v>
      </c>
      <c r="BB43" s="12">
        <f t="shared" si="56"/>
        <v>258140</v>
      </c>
      <c r="BC43" s="12">
        <f t="shared" si="57"/>
        <v>146125</v>
      </c>
      <c r="BD43" s="128">
        <f t="shared" si="30"/>
        <v>56.606879987603634</v>
      </c>
      <c r="BE43" s="2" t="s">
        <v>190</v>
      </c>
      <c r="BF43" s="5" t="s">
        <v>195</v>
      </c>
      <c r="BG43" s="44">
        <v>0</v>
      </c>
      <c r="BH43" s="3">
        <f t="shared" si="31"/>
        <v>0</v>
      </c>
      <c r="BI43" s="3">
        <f>'[1]shbö'!Q43</f>
        <v>0</v>
      </c>
      <c r="BJ43" s="3">
        <f>'[1]int.bev.'!BA43</f>
        <v>0</v>
      </c>
      <c r="BK43" s="5">
        <v>24462</v>
      </c>
      <c r="BL43" s="129">
        <v>0</v>
      </c>
      <c r="BM43" s="2" t="s">
        <v>190</v>
      </c>
      <c r="BN43" s="5" t="s">
        <v>195</v>
      </c>
      <c r="BO43" s="44">
        <v>0</v>
      </c>
      <c r="BP43" s="3">
        <f t="shared" si="32"/>
        <v>0</v>
      </c>
      <c r="BQ43" s="3">
        <f>'[1]shbö'!V43</f>
        <v>0</v>
      </c>
      <c r="BR43" s="3">
        <f>'[1]int.bev.'!BH43</f>
        <v>0</v>
      </c>
      <c r="BS43" s="5">
        <v>0</v>
      </c>
      <c r="BT43" s="129">
        <v>0</v>
      </c>
      <c r="BU43" s="2" t="s">
        <v>190</v>
      </c>
      <c r="BV43" s="5" t="s">
        <v>195</v>
      </c>
      <c r="BW43" s="44">
        <v>0</v>
      </c>
      <c r="BX43" s="3">
        <f t="shared" si="33"/>
        <v>0</v>
      </c>
      <c r="BY43" s="3">
        <f>'[1]shbö'!Y43</f>
        <v>0</v>
      </c>
      <c r="BZ43" s="3">
        <f>'[1]int.bev.'!BO43</f>
        <v>0</v>
      </c>
      <c r="CA43" s="5">
        <v>0</v>
      </c>
      <c r="CB43" s="129">
        <v>0</v>
      </c>
      <c r="CC43" s="2" t="s">
        <v>190</v>
      </c>
      <c r="CD43" s="5" t="s">
        <v>195</v>
      </c>
      <c r="CE43" s="3">
        <f t="shared" si="1"/>
        <v>0</v>
      </c>
      <c r="CF43" s="3">
        <f t="shared" si="34"/>
        <v>0</v>
      </c>
      <c r="CG43" s="3">
        <f t="shared" si="35"/>
        <v>0</v>
      </c>
      <c r="CH43" s="3">
        <f t="shared" si="36"/>
        <v>0</v>
      </c>
      <c r="CI43" s="3">
        <f t="shared" si="37"/>
        <v>0</v>
      </c>
      <c r="CJ43" s="129">
        <v>0</v>
      </c>
      <c r="CK43" s="2" t="s">
        <v>190</v>
      </c>
      <c r="CL43" s="5" t="s">
        <v>195</v>
      </c>
      <c r="CM43" s="44">
        <v>0</v>
      </c>
      <c r="CN43" s="3">
        <f t="shared" si="38"/>
        <v>0</v>
      </c>
      <c r="CO43" s="3">
        <f>'[1]shbö'!AE43</f>
        <v>0</v>
      </c>
      <c r="CP43" s="3">
        <f>'[1]int.bev.'!CC43</f>
        <v>0</v>
      </c>
      <c r="CQ43" s="5">
        <v>0</v>
      </c>
      <c r="CR43" s="129">
        <v>0</v>
      </c>
      <c r="CS43" s="2" t="s">
        <v>190</v>
      </c>
      <c r="CT43" s="5" t="s">
        <v>195</v>
      </c>
      <c r="CU43" s="22">
        <f t="shared" si="2"/>
        <v>0</v>
      </c>
      <c r="CV43" s="22">
        <f t="shared" si="78"/>
        <v>0</v>
      </c>
      <c r="CW43" s="22">
        <f t="shared" si="78"/>
        <v>0</v>
      </c>
      <c r="CX43" s="22">
        <f t="shared" si="78"/>
        <v>0</v>
      </c>
      <c r="CY43" s="22">
        <f t="shared" si="78"/>
        <v>24462</v>
      </c>
      <c r="CZ43" s="129">
        <v>0</v>
      </c>
      <c r="DA43" s="2" t="s">
        <v>190</v>
      </c>
      <c r="DB43" s="5" t="s">
        <v>195</v>
      </c>
      <c r="DC43" s="44">
        <v>0</v>
      </c>
      <c r="DD43" s="3">
        <f t="shared" si="39"/>
        <v>0</v>
      </c>
      <c r="DE43" s="3">
        <f>'[1]shbö'!AM43</f>
        <v>0</v>
      </c>
      <c r="DF43" s="3">
        <f>'[1]int.bev.'!CQ43</f>
        <v>0</v>
      </c>
      <c r="DG43" s="5">
        <v>0</v>
      </c>
      <c r="DH43" s="129">
        <v>0</v>
      </c>
      <c r="DI43" s="2" t="s">
        <v>190</v>
      </c>
      <c r="DJ43" s="5" t="s">
        <v>195</v>
      </c>
      <c r="DK43" s="3">
        <f t="shared" si="4"/>
        <v>0</v>
      </c>
      <c r="DL43" s="3">
        <f t="shared" si="40"/>
        <v>0</v>
      </c>
      <c r="DM43" s="3">
        <f>'[1]shbö'!AP43</f>
        <v>0</v>
      </c>
      <c r="DN43" s="3">
        <f>'[1]int.bev.'!CX43</f>
        <v>0</v>
      </c>
      <c r="DO43" s="87">
        <f t="shared" si="49"/>
        <v>0</v>
      </c>
      <c r="DP43" s="129">
        <v>0</v>
      </c>
      <c r="DQ43" s="2" t="s">
        <v>190</v>
      </c>
      <c r="DR43" s="5" t="s">
        <v>195</v>
      </c>
      <c r="DS43" s="44">
        <v>0</v>
      </c>
      <c r="DT43" s="3">
        <f t="shared" si="41"/>
        <v>0</v>
      </c>
      <c r="DU43" s="3">
        <f>'[1]shbö'!AS43</f>
        <v>0</v>
      </c>
      <c r="DV43" s="3">
        <f>'[1]int.bev.'!DE43</f>
        <v>0</v>
      </c>
      <c r="DW43" s="5">
        <v>0</v>
      </c>
      <c r="DX43" s="129">
        <v>0</v>
      </c>
      <c r="DY43" s="5" t="s">
        <v>264</v>
      </c>
      <c r="DZ43" s="81">
        <v>24462</v>
      </c>
      <c r="EA43" s="44">
        <v>24552</v>
      </c>
      <c r="EB43" s="3">
        <f t="shared" si="42"/>
        <v>0</v>
      </c>
      <c r="EC43" s="3">
        <f>'[1]shbö'!AV43</f>
        <v>0</v>
      </c>
      <c r="ED43" s="3">
        <f>'[1]int.bev.'!DL43</f>
        <v>24552</v>
      </c>
      <c r="EE43" s="5">
        <v>24552</v>
      </c>
      <c r="EF43" s="128">
        <f t="shared" si="43"/>
        <v>100</v>
      </c>
      <c r="EG43" s="2" t="s">
        <v>190</v>
      </c>
      <c r="EH43" s="5" t="s">
        <v>195</v>
      </c>
      <c r="EI43" s="44">
        <v>173</v>
      </c>
      <c r="EJ43" s="3">
        <f t="shared" si="44"/>
        <v>0</v>
      </c>
      <c r="EK43" s="3">
        <f>'[1]shbö'!AY43</f>
        <v>0</v>
      </c>
      <c r="EL43" s="3">
        <f>'[1]int.bev.'!DS43</f>
        <v>173</v>
      </c>
      <c r="EM43" s="5">
        <v>173</v>
      </c>
      <c r="EN43" s="128">
        <f t="shared" si="50"/>
        <v>100</v>
      </c>
      <c r="EO43" s="2" t="s">
        <v>190</v>
      </c>
      <c r="EP43" s="5" t="s">
        <v>195</v>
      </c>
      <c r="EQ43" s="12">
        <f t="shared" si="5"/>
        <v>24379</v>
      </c>
      <c r="ER43" s="12">
        <f t="shared" si="79"/>
        <v>0</v>
      </c>
      <c r="ES43" s="12">
        <f t="shared" si="79"/>
        <v>0</v>
      </c>
      <c r="ET43" s="12">
        <f t="shared" si="79"/>
        <v>24379</v>
      </c>
      <c r="EU43" s="12">
        <f t="shared" si="79"/>
        <v>24379</v>
      </c>
      <c r="EV43" s="128">
        <f t="shared" si="45"/>
        <v>100</v>
      </c>
      <c r="EW43" s="2" t="s">
        <v>190</v>
      </c>
      <c r="EX43" s="5" t="s">
        <v>195</v>
      </c>
      <c r="EY43" s="22">
        <f t="shared" si="7"/>
        <v>315560</v>
      </c>
      <c r="EZ43" s="22">
        <f t="shared" si="8"/>
        <v>617</v>
      </c>
      <c r="FA43" s="22">
        <f t="shared" si="9"/>
        <v>26786</v>
      </c>
      <c r="FB43" s="22">
        <f t="shared" si="10"/>
        <v>342963</v>
      </c>
      <c r="FC43" s="22">
        <f t="shared" si="11"/>
        <v>255142</v>
      </c>
      <c r="FD43" s="128">
        <f t="shared" si="46"/>
        <v>74.39344768969247</v>
      </c>
      <c r="FE43" s="2" t="s">
        <v>190</v>
      </c>
      <c r="FF43" s="5" t="s">
        <v>195</v>
      </c>
      <c r="FG43" s="22">
        <f t="shared" si="12"/>
        <v>311387</v>
      </c>
      <c r="FH43" s="22">
        <f t="shared" si="80"/>
        <v>-25767</v>
      </c>
      <c r="FI43" s="22">
        <f t="shared" si="80"/>
        <v>26786</v>
      </c>
      <c r="FJ43" s="22">
        <f t="shared" si="80"/>
        <v>312406</v>
      </c>
      <c r="FK43" s="22">
        <f t="shared" si="80"/>
        <v>224585</v>
      </c>
      <c r="FL43" s="128">
        <f t="shared" si="47"/>
        <v>71.88882415830682</v>
      </c>
      <c r="FM43" s="2" t="s">
        <v>190</v>
      </c>
      <c r="FN43" s="5" t="s">
        <v>195</v>
      </c>
      <c r="FO43" s="22">
        <f t="shared" si="14"/>
        <v>4173</v>
      </c>
      <c r="FP43" s="22">
        <f t="shared" si="15"/>
        <v>26384</v>
      </c>
      <c r="FQ43" s="22">
        <f t="shared" si="16"/>
        <v>0</v>
      </c>
      <c r="FR43" s="22">
        <f t="shared" si="17"/>
        <v>30557</v>
      </c>
      <c r="FS43" s="22">
        <f t="shared" si="18"/>
        <v>30557</v>
      </c>
      <c r="FT43" s="128">
        <f t="shared" si="48"/>
        <v>100</v>
      </c>
      <c r="FU43" s="300" t="s">
        <v>113</v>
      </c>
      <c r="FV43" s="295"/>
      <c r="FW43" s="295" t="s">
        <v>154</v>
      </c>
      <c r="FX43" s="296">
        <f>SUM(FX37:FX42)</f>
        <v>83162</v>
      </c>
      <c r="FY43" s="296">
        <f>SUM(FY37:FY42)</f>
        <v>1490</v>
      </c>
      <c r="FZ43" s="296">
        <f>SUM(FZ37:FZ42)</f>
        <v>1441</v>
      </c>
      <c r="GA43" s="296">
        <f>SUM(GA37:GA42)</f>
        <v>86093</v>
      </c>
      <c r="GB43" s="296">
        <f>SUM(GB37:GB42)</f>
        <v>61715</v>
      </c>
      <c r="GC43" s="344">
        <f>GB43/GA43*100</f>
        <v>71.68410904487008</v>
      </c>
      <c r="GD43" s="300" t="s">
        <v>113</v>
      </c>
      <c r="GE43" s="295"/>
      <c r="GF43" s="295" t="s">
        <v>154</v>
      </c>
      <c r="GG43" s="296">
        <f>SUM(GG37:GG42)</f>
        <v>0</v>
      </c>
      <c r="GH43" s="296">
        <f>SUM(GH37:GH42)</f>
        <v>0</v>
      </c>
      <c r="GI43" s="296">
        <f>SUM(GI37:GI42)</f>
        <v>185</v>
      </c>
      <c r="GJ43" s="296">
        <f>SUM(GJ37:GJ42)</f>
        <v>185</v>
      </c>
      <c r="GK43" s="296">
        <f>SUM(GK37:GK42)</f>
        <v>185</v>
      </c>
      <c r="GL43" s="344">
        <f>GK43/GJ43*100</f>
        <v>100</v>
      </c>
      <c r="GM43" s="300" t="s">
        <v>113</v>
      </c>
      <c r="GN43" s="295"/>
      <c r="GO43" s="295" t="s">
        <v>154</v>
      </c>
      <c r="GP43" s="296">
        <f>SUM(GP37:GP42)</f>
        <v>1040577</v>
      </c>
      <c r="GQ43" s="296">
        <f>SUM(GQ37:GQ42)</f>
        <v>60126</v>
      </c>
      <c r="GR43" s="296">
        <f>SUM(GR37:GR42)</f>
        <v>0</v>
      </c>
      <c r="GS43" s="296">
        <f>SUM(GS37:GS42)</f>
        <v>1100703</v>
      </c>
      <c r="GT43" s="296">
        <f>SUM(GT37:GT42)</f>
        <v>824209</v>
      </c>
      <c r="GU43" s="344">
        <f>GT43/GS43*100</f>
        <v>74.8802356312284</v>
      </c>
      <c r="GV43" s="300" t="s">
        <v>113</v>
      </c>
      <c r="GW43" s="295"/>
      <c r="GX43" s="295" t="s">
        <v>154</v>
      </c>
      <c r="GY43" s="296">
        <f>SUM(GY37:GY42)</f>
        <v>185128</v>
      </c>
      <c r="GZ43" s="296">
        <f>SUM(GZ37:GZ42)</f>
        <v>0</v>
      </c>
      <c r="HA43" s="296">
        <f>SUM(HA37:HA42)</f>
        <v>7431</v>
      </c>
      <c r="HB43" s="296">
        <f>SUM(HB37:HB42)</f>
        <v>192559</v>
      </c>
      <c r="HC43" s="296">
        <f>SUM(HC37:HC42)</f>
        <v>185717</v>
      </c>
      <c r="HD43" s="344">
        <f>HC43/HB43*100</f>
        <v>96.4468033174248</v>
      </c>
      <c r="HE43" s="300" t="s">
        <v>113</v>
      </c>
      <c r="HF43" s="295"/>
      <c r="HG43" s="295" t="s">
        <v>154</v>
      </c>
      <c r="HH43" s="296">
        <f>SUM(HH37:HH42)</f>
        <v>41829</v>
      </c>
      <c r="HI43" s="296">
        <f>SUM(HI37:HI42)</f>
        <v>0</v>
      </c>
      <c r="HJ43" s="296">
        <f>SUM(HJ37:HJ42)</f>
        <v>461</v>
      </c>
      <c r="HK43" s="296">
        <f>SUM(HK37:HK42)</f>
        <v>42290</v>
      </c>
      <c r="HL43" s="296">
        <f>SUM(HL37:HL42)</f>
        <v>42290</v>
      </c>
      <c r="HM43" s="297">
        <f>HL43/HK43*100</f>
        <v>100</v>
      </c>
      <c r="HN43" s="300" t="s">
        <v>113</v>
      </c>
      <c r="HO43" s="295"/>
      <c r="HP43" s="295" t="s">
        <v>154</v>
      </c>
      <c r="HQ43" s="296">
        <f>SUM(HQ37:HQ42)</f>
        <v>1350696</v>
      </c>
      <c r="HR43" s="296">
        <f>SUM(HR37:HR42)</f>
        <v>61616</v>
      </c>
      <c r="HS43" s="296">
        <f>SUM(HS37:HS42)</f>
        <v>9518</v>
      </c>
      <c r="HT43" s="296">
        <f>SUM(HT37:HT42)</f>
        <v>1421830</v>
      </c>
      <c r="HU43" s="296">
        <f>SUM(HU37:HU42)</f>
        <v>1114116</v>
      </c>
      <c r="HV43" s="297">
        <f>HU43/HT43*100</f>
        <v>78.3578908870962</v>
      </c>
      <c r="HW43" s="156"/>
      <c r="HX43" s="156"/>
      <c r="HY43" s="156"/>
      <c r="HZ43" s="156"/>
      <c r="IA43" s="156"/>
    </row>
    <row r="44" spans="1:230" ht="12.75">
      <c r="A44" s="2" t="s">
        <v>192</v>
      </c>
      <c r="B44" s="5" t="s">
        <v>27</v>
      </c>
      <c r="C44" s="10">
        <v>0</v>
      </c>
      <c r="D44" s="3">
        <f t="shared" si="20"/>
        <v>0</v>
      </c>
      <c r="E44" s="3">
        <f>'[1]shbö'!E44</f>
        <v>0</v>
      </c>
      <c r="F44" s="3">
        <f>'[1]int.bev.'!D44</f>
        <v>0</v>
      </c>
      <c r="G44" s="5">
        <v>3726</v>
      </c>
      <c r="H44" s="129">
        <v>0</v>
      </c>
      <c r="I44" s="2" t="s">
        <v>192</v>
      </c>
      <c r="J44" s="5" t="s">
        <v>27</v>
      </c>
      <c r="K44" s="10">
        <v>0</v>
      </c>
      <c r="L44" s="3">
        <f t="shared" si="22"/>
        <v>0</v>
      </c>
      <c r="M44" s="3">
        <f>'[1]shbö'!H44</f>
        <v>0</v>
      </c>
      <c r="N44" s="3">
        <f>'[1]int.bev.'!K44</f>
        <v>0</v>
      </c>
      <c r="O44" s="5">
        <v>0</v>
      </c>
      <c r="P44" s="129">
        <v>0</v>
      </c>
      <c r="Q44" s="2" t="s">
        <v>192</v>
      </c>
      <c r="R44" s="5" t="s">
        <v>27</v>
      </c>
      <c r="S44" s="10">
        <v>0</v>
      </c>
      <c r="T44" s="3">
        <f t="shared" si="23"/>
        <v>0</v>
      </c>
      <c r="U44" s="3">
        <f>'[1]shbö'!K44</f>
        <v>0</v>
      </c>
      <c r="V44" s="3">
        <f>'[1]int.bev.'!R44</f>
        <v>0</v>
      </c>
      <c r="W44" s="5">
        <v>0</v>
      </c>
      <c r="X44" s="129">
        <v>0</v>
      </c>
      <c r="Y44" s="2" t="s">
        <v>192</v>
      </c>
      <c r="Z44" s="5" t="s">
        <v>27</v>
      </c>
      <c r="AA44" s="10">
        <v>0</v>
      </c>
      <c r="AB44" s="3">
        <f t="shared" si="24"/>
        <v>0</v>
      </c>
      <c r="AC44" s="3">
        <f>'[1]shbö'!N44</f>
        <v>0</v>
      </c>
      <c r="AD44" s="3">
        <f>'[1]int.bev.'!Y44</f>
        <v>0</v>
      </c>
      <c r="AE44" s="5">
        <v>0</v>
      </c>
      <c r="AF44" s="129">
        <v>0</v>
      </c>
      <c r="AG44" s="2" t="s">
        <v>192</v>
      </c>
      <c r="AH44" s="5" t="s">
        <v>27</v>
      </c>
      <c r="AI44" s="10">
        <v>0</v>
      </c>
      <c r="AJ44" s="3">
        <f t="shared" si="25"/>
        <v>0</v>
      </c>
      <c r="AK44" s="5">
        <v>0</v>
      </c>
      <c r="AL44" s="3">
        <f>'[1]int.bev.'!AF44</f>
        <v>0</v>
      </c>
      <c r="AM44" s="5">
        <v>0</v>
      </c>
      <c r="AN44" s="129">
        <v>0</v>
      </c>
      <c r="AO44" s="2" t="s">
        <v>192</v>
      </c>
      <c r="AP44" s="5" t="s">
        <v>27</v>
      </c>
      <c r="AQ44" s="10">
        <v>0</v>
      </c>
      <c r="AR44" s="3">
        <f t="shared" si="27"/>
        <v>0</v>
      </c>
      <c r="AS44" s="5">
        <v>0</v>
      </c>
      <c r="AT44" s="3">
        <f>'[1]int.bev.'!AM44</f>
        <v>0</v>
      </c>
      <c r="AU44" s="5">
        <v>0</v>
      </c>
      <c r="AV44" s="129">
        <v>0</v>
      </c>
      <c r="AW44" s="2" t="s">
        <v>192</v>
      </c>
      <c r="AX44" s="5" t="s">
        <v>27</v>
      </c>
      <c r="AY44" s="8">
        <f t="shared" si="29"/>
        <v>0</v>
      </c>
      <c r="AZ44" s="8">
        <f t="shared" si="54"/>
        <v>0</v>
      </c>
      <c r="BA44" s="8">
        <f t="shared" si="55"/>
        <v>0</v>
      </c>
      <c r="BB44" s="8">
        <f t="shared" si="56"/>
        <v>0</v>
      </c>
      <c r="BC44" s="8">
        <f t="shared" si="57"/>
        <v>0</v>
      </c>
      <c r="BD44" s="129">
        <v>0</v>
      </c>
      <c r="BE44" s="2" t="s">
        <v>192</v>
      </c>
      <c r="BF44" s="5" t="s">
        <v>27</v>
      </c>
      <c r="BG44" s="44">
        <v>14342</v>
      </c>
      <c r="BH44" s="3">
        <f t="shared" si="31"/>
        <v>0</v>
      </c>
      <c r="BI44" s="3">
        <f>'[1]shbö'!Q44</f>
        <v>4500</v>
      </c>
      <c r="BJ44" s="3">
        <f>'[1]int.bev.'!BA44</f>
        <v>18842</v>
      </c>
      <c r="BK44" s="5">
        <v>14489</v>
      </c>
      <c r="BL44" s="128">
        <f t="shared" si="51"/>
        <v>76.89735696847468</v>
      </c>
      <c r="BM44" s="2" t="s">
        <v>192</v>
      </c>
      <c r="BN44" s="5" t="s">
        <v>27</v>
      </c>
      <c r="BO44" s="44">
        <v>10929</v>
      </c>
      <c r="BP44" s="3">
        <f t="shared" si="32"/>
        <v>0</v>
      </c>
      <c r="BQ44" s="3">
        <f>'[1]shbö'!V44</f>
        <v>0</v>
      </c>
      <c r="BR44" s="3">
        <f>'[1]int.bev.'!BH44</f>
        <v>10929</v>
      </c>
      <c r="BS44" s="5">
        <v>14489</v>
      </c>
      <c r="BT44" s="128">
        <f>BS44/BR44*100</f>
        <v>132.57388599139904</v>
      </c>
      <c r="BU44" s="2" t="s">
        <v>192</v>
      </c>
      <c r="BV44" s="5" t="s">
        <v>27</v>
      </c>
      <c r="BW44" s="44">
        <v>0</v>
      </c>
      <c r="BX44" s="3">
        <f t="shared" si="33"/>
        <v>0</v>
      </c>
      <c r="BY44" s="3">
        <f>'[1]shbö'!Y44</f>
        <v>0</v>
      </c>
      <c r="BZ44" s="3">
        <f>'[1]int.bev.'!BO44</f>
        <v>0</v>
      </c>
      <c r="CA44" s="5">
        <v>0</v>
      </c>
      <c r="CB44" s="129">
        <v>0</v>
      </c>
      <c r="CC44" s="2" t="s">
        <v>192</v>
      </c>
      <c r="CD44" s="5" t="s">
        <v>27</v>
      </c>
      <c r="CE44" s="3">
        <f t="shared" si="1"/>
        <v>4829</v>
      </c>
      <c r="CF44" s="3">
        <f t="shared" si="34"/>
        <v>0</v>
      </c>
      <c r="CG44" s="3">
        <f t="shared" si="35"/>
        <v>0</v>
      </c>
      <c r="CH44" s="3">
        <f t="shared" si="36"/>
        <v>4829</v>
      </c>
      <c r="CI44" s="3">
        <f t="shared" si="37"/>
        <v>8489</v>
      </c>
      <c r="CJ44" s="128">
        <f>CI44/CH44*100</f>
        <v>175.79208945951544</v>
      </c>
      <c r="CK44" s="2" t="s">
        <v>192</v>
      </c>
      <c r="CL44" s="5" t="s">
        <v>27</v>
      </c>
      <c r="CM44" s="44">
        <v>6100</v>
      </c>
      <c r="CN44" s="3">
        <f t="shared" si="38"/>
        <v>0</v>
      </c>
      <c r="CO44" s="3">
        <f>'[1]shbö'!AE44</f>
        <v>0</v>
      </c>
      <c r="CP44" s="3">
        <f>'[1]int.bev.'!CC44</f>
        <v>6100</v>
      </c>
      <c r="CQ44" s="5">
        <v>6000</v>
      </c>
      <c r="CR44" s="128">
        <f>CQ44/CP44*100</f>
        <v>98.36065573770492</v>
      </c>
      <c r="CS44" s="2" t="s">
        <v>192</v>
      </c>
      <c r="CT44" s="5" t="s">
        <v>27</v>
      </c>
      <c r="CU44" s="22">
        <f t="shared" si="2"/>
        <v>3413</v>
      </c>
      <c r="CV44" s="22">
        <f t="shared" si="78"/>
        <v>0</v>
      </c>
      <c r="CW44" s="22">
        <f t="shared" si="78"/>
        <v>4500</v>
      </c>
      <c r="CX44" s="22">
        <f t="shared" si="78"/>
        <v>7913</v>
      </c>
      <c r="CY44" s="22">
        <f t="shared" si="78"/>
        <v>0</v>
      </c>
      <c r="CZ44" s="128">
        <f t="shared" si="52"/>
        <v>0</v>
      </c>
      <c r="DA44" s="2" t="s">
        <v>192</v>
      </c>
      <c r="DB44" s="5" t="s">
        <v>27</v>
      </c>
      <c r="DC44" s="44">
        <v>0</v>
      </c>
      <c r="DD44" s="3">
        <f t="shared" si="39"/>
        <v>0</v>
      </c>
      <c r="DE44" s="3">
        <f>'[1]shbö'!AM44</f>
        <v>0</v>
      </c>
      <c r="DF44" s="3">
        <f>'[1]int.bev.'!CQ44</f>
        <v>0</v>
      </c>
      <c r="DG44" s="5">
        <v>0</v>
      </c>
      <c r="DH44" s="129">
        <v>0</v>
      </c>
      <c r="DI44" s="2" t="s">
        <v>192</v>
      </c>
      <c r="DJ44" s="200" t="s">
        <v>224</v>
      </c>
      <c r="DK44" s="3">
        <f t="shared" si="4"/>
        <v>3413</v>
      </c>
      <c r="DL44" s="3">
        <f t="shared" si="40"/>
        <v>0</v>
      </c>
      <c r="DM44" s="3">
        <f>'[1]shbö'!AP44</f>
        <v>4500</v>
      </c>
      <c r="DN44" s="3">
        <f>'[1]int.bev.'!CX44</f>
        <v>7913</v>
      </c>
      <c r="DO44" s="87">
        <f t="shared" si="49"/>
        <v>0</v>
      </c>
      <c r="DP44" s="128">
        <f t="shared" si="53"/>
        <v>0</v>
      </c>
      <c r="DQ44" s="2" t="s">
        <v>192</v>
      </c>
      <c r="DR44" s="5" t="s">
        <v>27</v>
      </c>
      <c r="DS44" s="44">
        <v>0</v>
      </c>
      <c r="DT44" s="3">
        <f t="shared" si="41"/>
        <v>0</v>
      </c>
      <c r="DU44" s="3">
        <f>'[1]shbö'!AS44</f>
        <v>0</v>
      </c>
      <c r="DV44" s="3">
        <f>'[1]int.bev.'!DE44</f>
        <v>0</v>
      </c>
      <c r="DW44" s="5">
        <v>0</v>
      </c>
      <c r="DX44" s="129">
        <v>0</v>
      </c>
      <c r="DY44" s="5" t="s">
        <v>265</v>
      </c>
      <c r="DZ44" s="81">
        <v>0</v>
      </c>
      <c r="EA44" s="44">
        <v>19163</v>
      </c>
      <c r="EB44" s="3">
        <f t="shared" si="42"/>
        <v>0</v>
      </c>
      <c r="EC44" s="3">
        <f>'[1]shbö'!AV44</f>
        <v>0</v>
      </c>
      <c r="ED44" s="3">
        <f>'[1]int.bev.'!DL44</f>
        <v>19163</v>
      </c>
      <c r="EE44" s="5">
        <v>19163</v>
      </c>
      <c r="EF44" s="128">
        <f t="shared" si="43"/>
        <v>100</v>
      </c>
      <c r="EG44" s="2" t="s">
        <v>192</v>
      </c>
      <c r="EH44" s="5" t="s">
        <v>27</v>
      </c>
      <c r="EI44" s="44">
        <v>19163</v>
      </c>
      <c r="EJ44" s="3">
        <f t="shared" si="44"/>
        <v>0</v>
      </c>
      <c r="EK44" s="3">
        <f>'[1]shbö'!AY44</f>
        <v>-761</v>
      </c>
      <c r="EL44" s="3">
        <f>'[1]int.bev.'!DS44</f>
        <v>18402</v>
      </c>
      <c r="EM44" s="5">
        <v>18402</v>
      </c>
      <c r="EN44" s="128">
        <f t="shared" si="50"/>
        <v>100</v>
      </c>
      <c r="EO44" s="2" t="s">
        <v>192</v>
      </c>
      <c r="EP44" s="5" t="s">
        <v>27</v>
      </c>
      <c r="EQ44" s="12">
        <f t="shared" si="5"/>
        <v>0</v>
      </c>
      <c r="ER44" s="12">
        <f t="shared" si="79"/>
        <v>0</v>
      </c>
      <c r="ES44" s="12">
        <f t="shared" si="79"/>
        <v>761</v>
      </c>
      <c r="ET44" s="12">
        <f t="shared" si="79"/>
        <v>761</v>
      </c>
      <c r="EU44" s="12">
        <f t="shared" si="79"/>
        <v>761</v>
      </c>
      <c r="EV44" s="128">
        <f t="shared" si="45"/>
        <v>100</v>
      </c>
      <c r="EW44" s="2" t="s">
        <v>192</v>
      </c>
      <c r="EX44" s="5" t="s">
        <v>27</v>
      </c>
      <c r="EY44" s="22">
        <f t="shared" si="7"/>
        <v>33505</v>
      </c>
      <c r="EZ44" s="22">
        <f t="shared" si="8"/>
        <v>0</v>
      </c>
      <c r="FA44" s="22">
        <f t="shared" si="9"/>
        <v>4500</v>
      </c>
      <c r="FB44" s="22">
        <f t="shared" si="10"/>
        <v>38005</v>
      </c>
      <c r="FC44" s="22">
        <f t="shared" si="11"/>
        <v>37378</v>
      </c>
      <c r="FD44" s="128">
        <f t="shared" si="46"/>
        <v>98.35021707670043</v>
      </c>
      <c r="FE44" s="2" t="s">
        <v>192</v>
      </c>
      <c r="FF44" s="5" t="s">
        <v>27</v>
      </c>
      <c r="FG44" s="22">
        <f t="shared" si="12"/>
        <v>3413</v>
      </c>
      <c r="FH44" s="22">
        <f t="shared" si="80"/>
        <v>0</v>
      </c>
      <c r="FI44" s="22">
        <f t="shared" si="80"/>
        <v>5261</v>
      </c>
      <c r="FJ44" s="22">
        <f t="shared" si="80"/>
        <v>8674</v>
      </c>
      <c r="FK44" s="22">
        <f t="shared" si="80"/>
        <v>4487</v>
      </c>
      <c r="FL44" s="128">
        <f t="shared" si="47"/>
        <v>51.729305971869955</v>
      </c>
      <c r="FM44" s="2" t="s">
        <v>192</v>
      </c>
      <c r="FN44" s="5" t="s">
        <v>27</v>
      </c>
      <c r="FO44" s="22">
        <f t="shared" si="14"/>
        <v>30092</v>
      </c>
      <c r="FP44" s="22">
        <f t="shared" si="15"/>
        <v>0</v>
      </c>
      <c r="FQ44" s="22">
        <f t="shared" si="16"/>
        <v>-761</v>
      </c>
      <c r="FR44" s="22">
        <f t="shared" si="17"/>
        <v>29331</v>
      </c>
      <c r="FS44" s="22">
        <f t="shared" si="18"/>
        <v>32891</v>
      </c>
      <c r="FT44" s="128">
        <f t="shared" si="48"/>
        <v>112.13732910572432</v>
      </c>
      <c r="FU44" s="42"/>
      <c r="FV44" s="31"/>
      <c r="FW44" s="31" t="s">
        <v>116</v>
      </c>
      <c r="FX44" s="31"/>
      <c r="FY44" s="31"/>
      <c r="FZ44" s="31"/>
      <c r="GA44" s="31"/>
      <c r="GB44" s="31"/>
      <c r="GC44" s="31"/>
      <c r="GD44" s="42"/>
      <c r="GE44" s="31"/>
      <c r="GF44" s="31" t="s">
        <v>116</v>
      </c>
      <c r="GG44" s="31"/>
      <c r="GH44" s="31"/>
      <c r="GI44" s="31"/>
      <c r="GJ44" s="31"/>
      <c r="GK44" s="31"/>
      <c r="GL44" s="31"/>
      <c r="GM44" s="42"/>
      <c r="GN44" s="31"/>
      <c r="GO44" s="31" t="s">
        <v>116</v>
      </c>
      <c r="GP44" s="31"/>
      <c r="GQ44" s="31"/>
      <c r="GR44" s="31"/>
      <c r="GS44" s="31"/>
      <c r="GT44" s="31"/>
      <c r="GU44" s="31"/>
      <c r="GV44" s="42"/>
      <c r="GW44" s="31"/>
      <c r="GX44" s="31" t="s">
        <v>116</v>
      </c>
      <c r="GY44" s="31"/>
      <c r="GZ44" s="31"/>
      <c r="HA44" s="31"/>
      <c r="HB44" s="31"/>
      <c r="HC44" s="31"/>
      <c r="HD44" s="31"/>
      <c r="HE44" s="42"/>
      <c r="HF44" s="31"/>
      <c r="HG44" s="31" t="s">
        <v>116</v>
      </c>
      <c r="HH44" s="31"/>
      <c r="HI44" s="31"/>
      <c r="HJ44" s="31"/>
      <c r="HK44" s="31"/>
      <c r="HL44" s="31"/>
      <c r="HM44" s="31"/>
      <c r="HN44" s="42"/>
      <c r="HO44" s="31"/>
      <c r="HP44" s="31" t="s">
        <v>116</v>
      </c>
      <c r="HQ44" s="31"/>
      <c r="HR44" s="31"/>
      <c r="HS44" s="31"/>
      <c r="HT44" s="31"/>
      <c r="HU44" s="31"/>
      <c r="HV44" s="31"/>
    </row>
    <row r="45" spans="1:230" ht="12.75">
      <c r="A45" s="262" t="s">
        <v>116</v>
      </c>
      <c r="B45" s="263" t="s">
        <v>196</v>
      </c>
      <c r="C45" s="264">
        <f>SUM(C6:C44)</f>
        <v>1145735</v>
      </c>
      <c r="D45" s="264">
        <f>SUM(D6:D44)</f>
        <v>12280</v>
      </c>
      <c r="E45" s="264">
        <f>SUM(E6:E44)</f>
        <v>39437</v>
      </c>
      <c r="F45" s="264">
        <f>SUM(F6:F44)</f>
        <v>1197452</v>
      </c>
      <c r="G45" s="264">
        <f>SUM(G6:G44)</f>
        <v>928089</v>
      </c>
      <c r="H45" s="265">
        <f t="shared" si="21"/>
        <v>77.50531962867822</v>
      </c>
      <c r="I45" s="262" t="s">
        <v>116</v>
      </c>
      <c r="J45" s="263" t="s">
        <v>196</v>
      </c>
      <c r="K45" s="264">
        <f>SUM(K6:K44)</f>
        <v>0</v>
      </c>
      <c r="L45" s="264">
        <f>SUM(L6:L44)</f>
        <v>20348</v>
      </c>
      <c r="M45" s="264">
        <f>SUM(M6:M44)</f>
        <v>0</v>
      </c>
      <c r="N45" s="264">
        <f>SUM(N6:N44)</f>
        <v>20348</v>
      </c>
      <c r="O45" s="264">
        <f>SUM(O6:O44)</f>
        <v>15978</v>
      </c>
      <c r="P45" s="265">
        <f>O45/N45*100</f>
        <v>78.52368783172793</v>
      </c>
      <c r="Q45" s="262" t="s">
        <v>116</v>
      </c>
      <c r="R45" s="263" t="s">
        <v>196</v>
      </c>
      <c r="S45" s="264">
        <f>SUM(S6:S44)</f>
        <v>500</v>
      </c>
      <c r="T45" s="264">
        <f>SUM(T6:T44)</f>
        <v>0</v>
      </c>
      <c r="U45" s="264">
        <f>SUM(U6:U44)</f>
        <v>22</v>
      </c>
      <c r="V45" s="264">
        <f>SUM(V6:V44)</f>
        <v>522</v>
      </c>
      <c r="W45" s="264">
        <f>SUM(W6:W44)</f>
        <v>367</v>
      </c>
      <c r="X45" s="265">
        <f>W45/V45*100</f>
        <v>70.3065134099617</v>
      </c>
      <c r="Y45" s="262" t="s">
        <v>116</v>
      </c>
      <c r="Z45" s="263" t="s">
        <v>196</v>
      </c>
      <c r="AA45" s="264">
        <f>SUM(AA6:AA44)</f>
        <v>2000</v>
      </c>
      <c r="AB45" s="264">
        <f>SUM(AB6:AB44)</f>
        <v>0</v>
      </c>
      <c r="AC45" s="264">
        <f>SUM(AC6:AC44)</f>
        <v>185</v>
      </c>
      <c r="AD45" s="264">
        <f>SUM(AD6:AD44)</f>
        <v>2185</v>
      </c>
      <c r="AE45" s="264">
        <f>SUM(AE6:AE44)</f>
        <v>1469</v>
      </c>
      <c r="AF45" s="265">
        <f>AE45/AD45*100</f>
        <v>67.23112128146454</v>
      </c>
      <c r="AG45" s="262" t="s">
        <v>116</v>
      </c>
      <c r="AH45" s="263" t="s">
        <v>196</v>
      </c>
      <c r="AI45" s="264">
        <f>SUM(AI6:AI44)</f>
        <v>8571005</v>
      </c>
      <c r="AJ45" s="264">
        <f>SUM(AJ6:AJ44)</f>
        <v>436930</v>
      </c>
      <c r="AK45" s="264">
        <f>SUM(AK6:AK44)</f>
        <v>0</v>
      </c>
      <c r="AL45" s="264">
        <f>SUM(AL6:AL44)</f>
        <v>9007935</v>
      </c>
      <c r="AM45" s="264">
        <f>SUM(AM6:AM44)</f>
        <v>6855687</v>
      </c>
      <c r="AN45" s="265">
        <f t="shared" si="26"/>
        <v>76.10719881970729</v>
      </c>
      <c r="AO45" s="262" t="s">
        <v>116</v>
      </c>
      <c r="AP45" s="263" t="s">
        <v>196</v>
      </c>
      <c r="AQ45" s="264">
        <f>SUM(AQ6:AQ44)</f>
        <v>126380</v>
      </c>
      <c r="AR45" s="264">
        <f>SUM(AR6:AR44)</f>
        <v>59661</v>
      </c>
      <c r="AS45" s="264">
        <f>SUM(AS6:AS44)</f>
        <v>0</v>
      </c>
      <c r="AT45" s="264">
        <f>SUM(AT6:AT44)</f>
        <v>186041</v>
      </c>
      <c r="AU45" s="264">
        <f>SUM(AU6:AU44)</f>
        <v>186041</v>
      </c>
      <c r="AV45" s="265">
        <f t="shared" si="28"/>
        <v>100</v>
      </c>
      <c r="AW45" s="262" t="s">
        <v>116</v>
      </c>
      <c r="AX45" s="263" t="s">
        <v>196</v>
      </c>
      <c r="AY45" s="264">
        <f>SUM(AY6:AY44)</f>
        <v>8444625</v>
      </c>
      <c r="AZ45" s="264">
        <f>SUM(AZ6:AZ44)</f>
        <v>377269</v>
      </c>
      <c r="BA45" s="264">
        <f>SUM(BA6:BA44)</f>
        <v>0</v>
      </c>
      <c r="BB45" s="264">
        <f>SUM(BB6:BB44)</f>
        <v>8821894</v>
      </c>
      <c r="BC45" s="264">
        <f>SUM(BC6:BC44)</f>
        <v>6669646</v>
      </c>
      <c r="BD45" s="265">
        <f t="shared" si="30"/>
        <v>75.60333415930864</v>
      </c>
      <c r="BE45" s="262" t="s">
        <v>116</v>
      </c>
      <c r="BF45" s="263" t="s">
        <v>196</v>
      </c>
      <c r="BG45" s="264">
        <f>SUM(BG6:BG44)</f>
        <v>259458</v>
      </c>
      <c r="BH45" s="264">
        <f>SUM(BH6:BH44)</f>
        <v>0</v>
      </c>
      <c r="BI45" s="264">
        <f>SUM(BI6:BI44)</f>
        <v>82851</v>
      </c>
      <c r="BJ45" s="264">
        <f>SUM(BJ6:BJ44)</f>
        <v>342309</v>
      </c>
      <c r="BK45" s="264">
        <f>SUM(BK6:BK44)</f>
        <v>509976</v>
      </c>
      <c r="BL45" s="265">
        <f t="shared" si="51"/>
        <v>148.98118366738825</v>
      </c>
      <c r="BM45" s="262" t="s">
        <v>116</v>
      </c>
      <c r="BN45" s="263" t="s">
        <v>196</v>
      </c>
      <c r="BO45" s="264">
        <f>SUM(BO6:BO44)</f>
        <v>43651</v>
      </c>
      <c r="BP45" s="264">
        <f>SUM(BP6:BP44)</f>
        <v>0</v>
      </c>
      <c r="BQ45" s="264">
        <f>SUM(BQ6:BQ44)</f>
        <v>3177</v>
      </c>
      <c r="BR45" s="264">
        <f>SUM(BR6:BR44)</f>
        <v>46828</v>
      </c>
      <c r="BS45" s="264">
        <f>SUM(BS6:BS44)</f>
        <v>49175</v>
      </c>
      <c r="BT45" s="265">
        <f>BS45/BR45*100</f>
        <v>105.01195865721363</v>
      </c>
      <c r="BU45" s="262" t="s">
        <v>116</v>
      </c>
      <c r="BV45" s="263" t="s">
        <v>196</v>
      </c>
      <c r="BW45" s="264">
        <f>SUM(BW6:BW44)</f>
        <v>0</v>
      </c>
      <c r="BX45" s="264">
        <f>SUM(BX6:BX44)</f>
        <v>0</v>
      </c>
      <c r="BY45" s="264">
        <f>SUM(BY6:BY44)</f>
        <v>0</v>
      </c>
      <c r="BZ45" s="264">
        <f>SUM(BZ6:BZ44)</f>
        <v>0</v>
      </c>
      <c r="CA45" s="264">
        <f>SUM(CA6:CA44)</f>
        <v>1274</v>
      </c>
      <c r="CB45" s="266">
        <v>0</v>
      </c>
      <c r="CC45" s="262" t="s">
        <v>116</v>
      </c>
      <c r="CD45" s="263" t="s">
        <v>196</v>
      </c>
      <c r="CE45" s="264">
        <f>SUM(CE6:CE44)</f>
        <v>37551</v>
      </c>
      <c r="CF45" s="264">
        <f>SUM(CF6:CF44)</f>
        <v>0</v>
      </c>
      <c r="CG45" s="264">
        <f>SUM(CG6:CG44)</f>
        <v>3177</v>
      </c>
      <c r="CH45" s="264">
        <f>SUM(CH6:CH44)</f>
        <v>40728</v>
      </c>
      <c r="CI45" s="264">
        <f>SUM(CI6:CI44)</f>
        <v>41901</v>
      </c>
      <c r="CJ45" s="265">
        <f>CI45/CH45*100</f>
        <v>102.8800824985268</v>
      </c>
      <c r="CK45" s="262" t="s">
        <v>116</v>
      </c>
      <c r="CL45" s="263" t="s">
        <v>196</v>
      </c>
      <c r="CM45" s="264">
        <f>SUM(CM6:CM44)</f>
        <v>6100</v>
      </c>
      <c r="CN45" s="264">
        <f>SUM(CN6:CN44)</f>
        <v>0</v>
      </c>
      <c r="CO45" s="264">
        <f>SUM(CO6:CO44)</f>
        <v>0</v>
      </c>
      <c r="CP45" s="264">
        <f>SUM(CP6:CP44)</f>
        <v>6100</v>
      </c>
      <c r="CQ45" s="264">
        <f>SUM(CQ6:CQ44)</f>
        <v>6000</v>
      </c>
      <c r="CR45" s="265">
        <f>CQ45/CP45*100</f>
        <v>98.36065573770492</v>
      </c>
      <c r="CS45" s="262" t="s">
        <v>116</v>
      </c>
      <c r="CT45" s="263" t="s">
        <v>196</v>
      </c>
      <c r="CU45" s="264">
        <f>SUM(CU6:CU44)</f>
        <v>215807</v>
      </c>
      <c r="CV45" s="264">
        <f>SUM(CV6:CV44)</f>
        <v>0</v>
      </c>
      <c r="CW45" s="264">
        <f>SUM(CW6:CW44)</f>
        <v>79674</v>
      </c>
      <c r="CX45" s="264">
        <f>SUM(CX6:CX44)</f>
        <v>295481</v>
      </c>
      <c r="CY45" s="264">
        <f>SUM(CY6:CY44)</f>
        <v>460801</v>
      </c>
      <c r="CZ45" s="265">
        <f>CY45/CX45*100</f>
        <v>155.94945191061353</v>
      </c>
      <c r="DA45" s="262" t="s">
        <v>116</v>
      </c>
      <c r="DB45" s="263" t="s">
        <v>196</v>
      </c>
      <c r="DC45" s="264">
        <f>SUM(DC6:DC44)</f>
        <v>187552</v>
      </c>
      <c r="DD45" s="264">
        <f>SUM(DD6:DD44)</f>
        <v>0</v>
      </c>
      <c r="DE45" s="264">
        <f>SUM(DE6:DE44)</f>
        <v>0</v>
      </c>
      <c r="DF45" s="264">
        <f>SUM(DF6:DF44)</f>
        <v>187552</v>
      </c>
      <c r="DG45" s="264">
        <f>SUM(DG6:DG44)</f>
        <v>131853</v>
      </c>
      <c r="DH45" s="265">
        <f>DG45/DF45*100</f>
        <v>70.30210288346699</v>
      </c>
      <c r="DI45" s="262" t="s">
        <v>116</v>
      </c>
      <c r="DJ45" s="263" t="s">
        <v>196</v>
      </c>
      <c r="DK45" s="303">
        <f>SUM(DK6:DK44)</f>
        <v>28255</v>
      </c>
      <c r="DL45" s="303">
        <f>SUM(DL6:DL44)</f>
        <v>0</v>
      </c>
      <c r="DM45" s="303">
        <f>SUM(DM6:DM44)</f>
        <v>79674</v>
      </c>
      <c r="DN45" s="303">
        <f>SUM(DN6:DN44)</f>
        <v>107929</v>
      </c>
      <c r="DO45" s="303">
        <f>SUM(DO6:DO44)</f>
        <v>147992</v>
      </c>
      <c r="DP45" s="265">
        <f>DO45/DN45*100</f>
        <v>137.11977318422296</v>
      </c>
      <c r="DQ45" s="262" t="s">
        <v>116</v>
      </c>
      <c r="DR45" s="263" t="s">
        <v>196</v>
      </c>
      <c r="DS45" s="303">
        <f>SUM(DS6:DS44)</f>
        <v>0</v>
      </c>
      <c r="DT45" s="303">
        <f>SUM(DT6:DT44)</f>
        <v>0</v>
      </c>
      <c r="DU45" s="303">
        <f>SUM(DU6:DU44)</f>
        <v>0</v>
      </c>
      <c r="DV45" s="303">
        <f>SUM(DV6:DV44)</f>
        <v>0</v>
      </c>
      <c r="DW45" s="303">
        <f>SUM(DW6:DW44)</f>
        <v>0</v>
      </c>
      <c r="DX45" s="266">
        <v>0</v>
      </c>
      <c r="DY45" s="263" t="s">
        <v>196</v>
      </c>
      <c r="DZ45" s="264">
        <f>SUM(DZ6:DZ44)</f>
        <v>180956</v>
      </c>
      <c r="EA45" s="264">
        <f>SUM(EA6:EA44)</f>
        <v>350420</v>
      </c>
      <c r="EB45" s="264">
        <f>SUM(EB6:EB44)</f>
        <v>0</v>
      </c>
      <c r="EC45" s="264">
        <f>SUM(EC6:EC44)</f>
        <v>-35724</v>
      </c>
      <c r="ED45" s="264">
        <f>SUM(ED6:ED44)</f>
        <v>314696</v>
      </c>
      <c r="EE45" s="264">
        <f>SUM(EE6:EE44)</f>
        <v>295373</v>
      </c>
      <c r="EF45" s="265">
        <f t="shared" si="43"/>
        <v>93.8597884942929</v>
      </c>
      <c r="EG45" s="262" t="s">
        <v>116</v>
      </c>
      <c r="EH45" s="263" t="s">
        <v>196</v>
      </c>
      <c r="EI45" s="264">
        <f>SUM(EI6:EI44)</f>
        <v>97266</v>
      </c>
      <c r="EJ45" s="264">
        <f>SUM(EJ6:EJ44)</f>
        <v>0</v>
      </c>
      <c r="EK45" s="264">
        <f>SUM(EK6:EK44)</f>
        <v>-1036</v>
      </c>
      <c r="EL45" s="264">
        <f>SUM(EL6:EL44)</f>
        <v>96230</v>
      </c>
      <c r="EM45" s="264">
        <f>SUM(EM6:EM44)</f>
        <v>76517</v>
      </c>
      <c r="EN45" s="265">
        <f t="shared" si="50"/>
        <v>79.5147043541515</v>
      </c>
      <c r="EO45" s="262" t="s">
        <v>116</v>
      </c>
      <c r="EP45" s="263" t="s">
        <v>196</v>
      </c>
      <c r="EQ45" s="264">
        <f>SUM(EQ6:EQ44)</f>
        <v>253154</v>
      </c>
      <c r="ER45" s="264">
        <f>SUM(ER6:ER44)</f>
        <v>0</v>
      </c>
      <c r="ES45" s="264">
        <f>SUM(ES6:ES44)</f>
        <v>-34688</v>
      </c>
      <c r="ET45" s="264">
        <f>SUM(ET6:ET44)</f>
        <v>218466</v>
      </c>
      <c r="EU45" s="264">
        <f>SUM(EU6:EU44)</f>
        <v>218856</v>
      </c>
      <c r="EV45" s="265">
        <f t="shared" si="45"/>
        <v>100.17851748098103</v>
      </c>
      <c r="EW45" s="262" t="s">
        <v>116</v>
      </c>
      <c r="EX45" s="263" t="s">
        <v>196</v>
      </c>
      <c r="EY45" s="264">
        <f>SUM(EY6:EY44)</f>
        <v>10328618</v>
      </c>
      <c r="EZ45" s="264">
        <f>SUM(EZ6:EZ44)</f>
        <v>449210</v>
      </c>
      <c r="FA45" s="264">
        <f>SUM(FA6:FA44)</f>
        <v>86749</v>
      </c>
      <c r="FB45" s="264">
        <f>SUM(FB6:FB44)</f>
        <v>10864577</v>
      </c>
      <c r="FC45" s="264">
        <f>SUM(FC6:FC44)</f>
        <v>8590594</v>
      </c>
      <c r="FD45" s="265">
        <f t="shared" si="46"/>
        <v>79.06975117392973</v>
      </c>
      <c r="FE45" s="262" t="s">
        <v>116</v>
      </c>
      <c r="FF45" s="263" t="s">
        <v>196</v>
      </c>
      <c r="FG45" s="264">
        <f>SUM(FG6:FG44)</f>
        <v>10058821</v>
      </c>
      <c r="FH45" s="264">
        <f>SUM(FH6:FH44)</f>
        <v>369201</v>
      </c>
      <c r="FI45" s="264">
        <f>SUM(FI6:FI44)</f>
        <v>84401</v>
      </c>
      <c r="FJ45" s="264">
        <f>SUM(FJ6:FJ44)</f>
        <v>10512423</v>
      </c>
      <c r="FK45" s="264">
        <f>SUM(FK6:FK44)</f>
        <v>8261047</v>
      </c>
      <c r="FL45" s="265">
        <f t="shared" si="47"/>
        <v>78.58366239638569</v>
      </c>
      <c r="FM45" s="262" t="s">
        <v>116</v>
      </c>
      <c r="FN45" s="263" t="s">
        <v>196</v>
      </c>
      <c r="FO45" s="264">
        <f>SUM(FO6:FO44)</f>
        <v>269797</v>
      </c>
      <c r="FP45" s="264">
        <f>SUM(FP6:FP44)</f>
        <v>80009</v>
      </c>
      <c r="FQ45" s="264">
        <f>SUM(FQ6:FQ44)</f>
        <v>2348</v>
      </c>
      <c r="FR45" s="264">
        <f>SUM(FR6:FR44)</f>
        <v>352154</v>
      </c>
      <c r="FS45" s="264">
        <f>SUM(FS6:FS44)</f>
        <v>329547</v>
      </c>
      <c r="FT45" s="265">
        <f t="shared" si="48"/>
        <v>93.58036540831569</v>
      </c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</row>
    <row r="46" spans="1:230" ht="12.75">
      <c r="A46" s="267" t="s">
        <v>116</v>
      </c>
      <c r="B46" s="268" t="s">
        <v>197</v>
      </c>
      <c r="C46" s="267"/>
      <c r="D46" s="267"/>
      <c r="E46" s="267"/>
      <c r="F46" s="267"/>
      <c r="G46" s="267"/>
      <c r="H46" s="267"/>
      <c r="I46" s="267" t="s">
        <v>116</v>
      </c>
      <c r="J46" s="268" t="s">
        <v>197</v>
      </c>
      <c r="K46" s="267"/>
      <c r="L46" s="267"/>
      <c r="M46" s="267"/>
      <c r="N46" s="267"/>
      <c r="O46" s="267"/>
      <c r="P46" s="267"/>
      <c r="Q46" s="267" t="s">
        <v>116</v>
      </c>
      <c r="R46" s="268" t="s">
        <v>197</v>
      </c>
      <c r="S46" s="267"/>
      <c r="T46" s="267"/>
      <c r="U46" s="267"/>
      <c r="V46" s="267"/>
      <c r="W46" s="267"/>
      <c r="X46" s="267"/>
      <c r="Y46" s="267" t="s">
        <v>116</v>
      </c>
      <c r="Z46" s="268" t="s">
        <v>197</v>
      </c>
      <c r="AA46" s="267">
        <v>0</v>
      </c>
      <c r="AB46" s="267"/>
      <c r="AC46" s="267"/>
      <c r="AD46" s="267"/>
      <c r="AE46" s="267"/>
      <c r="AF46" s="267"/>
      <c r="AG46" s="267" t="s">
        <v>116</v>
      </c>
      <c r="AH46" s="268" t="s">
        <v>197</v>
      </c>
      <c r="AI46" s="304">
        <f>(-AI45)</f>
        <v>-8571005</v>
      </c>
      <c r="AJ46" s="304">
        <f>(-AJ45)</f>
        <v>-436930</v>
      </c>
      <c r="AK46" s="304">
        <f>(-AK45)</f>
        <v>0</v>
      </c>
      <c r="AL46" s="304">
        <f>(-AL45)</f>
        <v>-9007935</v>
      </c>
      <c r="AM46" s="304">
        <f>(-AM45)</f>
        <v>-6855687</v>
      </c>
      <c r="AN46" s="305">
        <f t="shared" si="26"/>
        <v>76.10719881970729</v>
      </c>
      <c r="AO46" s="267" t="s">
        <v>116</v>
      </c>
      <c r="AP46" s="268" t="s">
        <v>197</v>
      </c>
      <c r="AQ46" s="269">
        <f>(-AQ45)</f>
        <v>-126380</v>
      </c>
      <c r="AR46" s="269">
        <f>(-AR45)</f>
        <v>-59661</v>
      </c>
      <c r="AS46" s="269">
        <f>(-AS45)</f>
        <v>0</v>
      </c>
      <c r="AT46" s="269">
        <f>(-AT45)</f>
        <v>-186041</v>
      </c>
      <c r="AU46" s="269">
        <f>(-AU45)</f>
        <v>-186041</v>
      </c>
      <c r="AV46" s="305">
        <f t="shared" si="28"/>
        <v>100</v>
      </c>
      <c r="AW46" s="267" t="s">
        <v>116</v>
      </c>
      <c r="AX46" s="268" t="s">
        <v>197</v>
      </c>
      <c r="AY46" s="269">
        <f>(-AY45)</f>
        <v>-8444625</v>
      </c>
      <c r="AZ46" s="269">
        <f>(-AZ45)</f>
        <v>-377269</v>
      </c>
      <c r="BA46" s="269">
        <f>(-BA45)</f>
        <v>0</v>
      </c>
      <c r="BB46" s="269">
        <f>(-BB45)</f>
        <v>-8821894</v>
      </c>
      <c r="BC46" s="269">
        <f>(-BC45)</f>
        <v>-6669646</v>
      </c>
      <c r="BD46" s="305">
        <f t="shared" si="30"/>
        <v>75.60333415930864</v>
      </c>
      <c r="BE46" s="267" t="s">
        <v>116</v>
      </c>
      <c r="BF46" s="268" t="s">
        <v>197</v>
      </c>
      <c r="BG46" s="267">
        <v>0</v>
      </c>
      <c r="BH46" s="267">
        <v>0</v>
      </c>
      <c r="BI46" s="267">
        <v>0</v>
      </c>
      <c r="BJ46" s="267">
        <v>0</v>
      </c>
      <c r="BK46" s="269">
        <f>-DZ45</f>
        <v>-180956</v>
      </c>
      <c r="BL46" s="306">
        <v>0</v>
      </c>
      <c r="BM46" s="267" t="s">
        <v>116</v>
      </c>
      <c r="BN46" s="268" t="s">
        <v>197</v>
      </c>
      <c r="BO46" s="267">
        <v>0</v>
      </c>
      <c r="BP46" s="267">
        <v>0</v>
      </c>
      <c r="BQ46" s="267">
        <v>0</v>
      </c>
      <c r="BR46" s="267">
        <v>0</v>
      </c>
      <c r="BS46" s="267">
        <v>0</v>
      </c>
      <c r="BT46" s="305">
        <v>0</v>
      </c>
      <c r="BU46" s="267" t="s">
        <v>116</v>
      </c>
      <c r="BV46" s="268" t="s">
        <v>197</v>
      </c>
      <c r="BW46" s="307"/>
      <c r="BX46" s="307"/>
      <c r="BY46" s="307"/>
      <c r="BZ46" s="307"/>
      <c r="CA46" s="267">
        <v>0</v>
      </c>
      <c r="CB46" s="305"/>
      <c r="CC46" s="267" t="s">
        <v>116</v>
      </c>
      <c r="CD46" s="268" t="s">
        <v>197</v>
      </c>
      <c r="CE46" s="307"/>
      <c r="CF46" s="307"/>
      <c r="CG46" s="307"/>
      <c r="CH46" s="307"/>
      <c r="CI46" s="307"/>
      <c r="CJ46" s="305"/>
      <c r="CK46" s="267" t="s">
        <v>116</v>
      </c>
      <c r="CL46" s="268" t="s">
        <v>197</v>
      </c>
      <c r="CM46" s="307"/>
      <c r="CN46" s="307"/>
      <c r="CO46" s="307"/>
      <c r="CP46" s="307"/>
      <c r="CQ46" s="267">
        <v>0</v>
      </c>
      <c r="CR46" s="305"/>
      <c r="CS46" s="267" t="s">
        <v>116</v>
      </c>
      <c r="CT46" s="268" t="s">
        <v>197</v>
      </c>
      <c r="CU46" s="267"/>
      <c r="CV46" s="267"/>
      <c r="CW46" s="267"/>
      <c r="CX46" s="267"/>
      <c r="CY46" s="269">
        <f>BK46</f>
        <v>-180956</v>
      </c>
      <c r="CZ46" s="306">
        <v>0</v>
      </c>
      <c r="DA46" s="267" t="s">
        <v>116</v>
      </c>
      <c r="DB46" s="268" t="s">
        <v>197</v>
      </c>
      <c r="DC46" s="267"/>
      <c r="DD46" s="267"/>
      <c r="DE46" s="267"/>
      <c r="DF46" s="267"/>
      <c r="DG46" s="267">
        <v>0</v>
      </c>
      <c r="DH46" s="305"/>
      <c r="DI46" s="267" t="s">
        <v>116</v>
      </c>
      <c r="DJ46" s="268" t="s">
        <v>197</v>
      </c>
      <c r="DK46" s="307"/>
      <c r="DL46" s="307"/>
      <c r="DM46" s="307"/>
      <c r="DN46" s="307"/>
      <c r="DO46" s="307"/>
      <c r="DP46" s="305"/>
      <c r="DQ46" s="267" t="s">
        <v>116</v>
      </c>
      <c r="DR46" s="268" t="s">
        <v>197</v>
      </c>
      <c r="DS46" s="307"/>
      <c r="DT46" s="307"/>
      <c r="DU46" s="307"/>
      <c r="DV46" s="307"/>
      <c r="DW46" s="267">
        <v>0</v>
      </c>
      <c r="DX46" s="305"/>
      <c r="DY46" s="308" t="s">
        <v>273</v>
      </c>
      <c r="DZ46" s="309">
        <f>-DZ45</f>
        <v>-180956</v>
      </c>
      <c r="EA46" s="267"/>
      <c r="EB46" s="267"/>
      <c r="EC46" s="267"/>
      <c r="ED46" s="267"/>
      <c r="EE46" s="269">
        <f>'int.kiad.'!AG46</f>
        <v>-9267</v>
      </c>
      <c r="EF46" s="305"/>
      <c r="EG46" s="267" t="s">
        <v>116</v>
      </c>
      <c r="EH46" s="310" t="s">
        <v>197</v>
      </c>
      <c r="EI46" s="311"/>
      <c r="EJ46" s="311"/>
      <c r="EK46" s="311"/>
      <c r="EL46" s="311"/>
      <c r="EM46" s="267"/>
      <c r="EN46" s="305"/>
      <c r="EO46" s="267" t="s">
        <v>116</v>
      </c>
      <c r="EP46" s="268" t="s">
        <v>197</v>
      </c>
      <c r="EQ46" s="267"/>
      <c r="ER46" s="267"/>
      <c r="ES46" s="267"/>
      <c r="ET46" s="267"/>
      <c r="EU46" s="312">
        <f t="shared" si="79"/>
        <v>-9267</v>
      </c>
      <c r="EV46" s="305"/>
      <c r="EW46" s="267" t="s">
        <v>116</v>
      </c>
      <c r="EX46" s="268" t="s">
        <v>278</v>
      </c>
      <c r="EY46" s="269">
        <f>(AI46)</f>
        <v>-8571005</v>
      </c>
      <c r="EZ46" s="269">
        <f>(AJ46)</f>
        <v>-436930</v>
      </c>
      <c r="FA46" s="269">
        <f>(AK46)</f>
        <v>0</v>
      </c>
      <c r="FB46" s="269">
        <f>(AL46)</f>
        <v>-9007935</v>
      </c>
      <c r="FC46" s="269">
        <f>(AM46+BK46+EE46)</f>
        <v>-7045910</v>
      </c>
      <c r="FD46" s="305">
        <f t="shared" si="46"/>
        <v>78.2189258692475</v>
      </c>
      <c r="FE46" s="267" t="s">
        <v>116</v>
      </c>
      <c r="FF46" s="268" t="s">
        <v>278</v>
      </c>
      <c r="FG46" s="269">
        <f>(AI51)</f>
        <v>-8444625</v>
      </c>
      <c r="FH46" s="269">
        <f>(AJ51)</f>
        <v>-377269</v>
      </c>
      <c r="FI46" s="269">
        <f>(AK51)</f>
        <v>0</v>
      </c>
      <c r="FJ46" s="269">
        <f>(AL51)</f>
        <v>-8821894</v>
      </c>
      <c r="FK46" s="269">
        <f>(AM51+BK46+EU46)</f>
        <v>-6859869</v>
      </c>
      <c r="FL46" s="305">
        <f t="shared" si="47"/>
        <v>77.75959448163853</v>
      </c>
      <c r="FM46" s="267" t="s">
        <v>116</v>
      </c>
      <c r="FN46" s="268" t="s">
        <v>197</v>
      </c>
      <c r="FO46" s="269">
        <f>(AI56)</f>
        <v>-126380</v>
      </c>
      <c r="FP46" s="269">
        <f>(AJ56)</f>
        <v>-59661</v>
      </c>
      <c r="FQ46" s="269">
        <f>(AK56)</f>
        <v>0</v>
      </c>
      <c r="FR46" s="269">
        <f>(AL56)</f>
        <v>-186041</v>
      </c>
      <c r="FS46" s="269">
        <f>(AM56)</f>
        <v>-186041</v>
      </c>
      <c r="FT46" s="305">
        <f t="shared" si="48"/>
        <v>100</v>
      </c>
      <c r="FU46" s="31"/>
      <c r="FV46" s="31"/>
      <c r="FW46" s="31" t="s">
        <v>116</v>
      </c>
      <c r="FX46" s="31"/>
      <c r="FY46" s="31"/>
      <c r="FZ46" s="31"/>
      <c r="GA46" s="31"/>
      <c r="GB46" s="31"/>
      <c r="GC46" s="31"/>
      <c r="GD46" s="31"/>
      <c r="GE46" s="31"/>
      <c r="GF46" s="31" t="s">
        <v>116</v>
      </c>
      <c r="GG46" s="31"/>
      <c r="GH46" s="31"/>
      <c r="GI46" s="31"/>
      <c r="GJ46" s="31"/>
      <c r="GK46" s="31"/>
      <c r="GL46" s="31"/>
      <c r="GM46" s="31"/>
      <c r="GN46" s="31"/>
      <c r="GO46" s="31" t="s">
        <v>116</v>
      </c>
      <c r="GP46" s="31"/>
      <c r="GQ46" s="31"/>
      <c r="GR46" s="31"/>
      <c r="GS46" s="31"/>
      <c r="GT46" s="31"/>
      <c r="GU46" s="31"/>
      <c r="GV46" s="31"/>
      <c r="GW46" s="31"/>
      <c r="GX46" s="31" t="s">
        <v>116</v>
      </c>
      <c r="GY46" s="31"/>
      <c r="GZ46" s="31"/>
      <c r="HA46" s="31"/>
      <c r="HB46" s="31"/>
      <c r="HC46" s="31"/>
      <c r="HD46" s="31"/>
      <c r="HE46" s="31"/>
      <c r="HF46" s="31"/>
      <c r="HG46" s="31" t="s">
        <v>116</v>
      </c>
      <c r="HH46" s="31"/>
      <c r="HI46" s="31"/>
      <c r="HJ46" s="31"/>
      <c r="HK46" s="31"/>
      <c r="HL46" s="31"/>
      <c r="HM46" s="31"/>
      <c r="HN46" s="31"/>
      <c r="HO46" s="31"/>
      <c r="HP46" s="31" t="s">
        <v>116</v>
      </c>
      <c r="HQ46" s="31"/>
      <c r="HR46" s="31"/>
      <c r="HS46" s="31"/>
      <c r="HT46" s="31"/>
      <c r="HU46" s="31"/>
      <c r="HV46" s="31"/>
    </row>
    <row r="47" spans="1:230" ht="12.75">
      <c r="A47" s="262" t="s">
        <v>116</v>
      </c>
      <c r="B47" s="271" t="s">
        <v>198</v>
      </c>
      <c r="C47" s="313">
        <f>SUM(C45:C46)</f>
        <v>1145735</v>
      </c>
      <c r="D47" s="313">
        <f>SUM(D45:D46)</f>
        <v>12280</v>
      </c>
      <c r="E47" s="313">
        <f>SUM(E45:E46)</f>
        <v>39437</v>
      </c>
      <c r="F47" s="313">
        <f>SUM(F45:F46)</f>
        <v>1197452</v>
      </c>
      <c r="G47" s="313">
        <f>SUM(G45:G46)</f>
        <v>928089</v>
      </c>
      <c r="H47" s="265">
        <f t="shared" si="21"/>
        <v>77.50531962867822</v>
      </c>
      <c r="I47" s="262" t="s">
        <v>116</v>
      </c>
      <c r="J47" s="271" t="s">
        <v>198</v>
      </c>
      <c r="K47" s="313">
        <f>SUM(K45:K46)</f>
        <v>0</v>
      </c>
      <c r="L47" s="313">
        <f>SUM(L45:L46)</f>
        <v>20348</v>
      </c>
      <c r="M47" s="313">
        <f>SUM(M45:M46)</f>
        <v>0</v>
      </c>
      <c r="N47" s="313">
        <f>SUM(N45:N46)</f>
        <v>20348</v>
      </c>
      <c r="O47" s="313">
        <f>SUM(O45:O46)</f>
        <v>15978</v>
      </c>
      <c r="P47" s="265">
        <f>O47/N47*100</f>
        <v>78.52368783172793</v>
      </c>
      <c r="Q47" s="262" t="s">
        <v>116</v>
      </c>
      <c r="R47" s="271" t="s">
        <v>198</v>
      </c>
      <c r="S47" s="313">
        <f>SUM(S45:S46)</f>
        <v>500</v>
      </c>
      <c r="T47" s="313">
        <f>SUM(T45:T46)</f>
        <v>0</v>
      </c>
      <c r="U47" s="313">
        <f>SUM(U45:U46)</f>
        <v>22</v>
      </c>
      <c r="V47" s="313">
        <f>SUM(V45:V46)</f>
        <v>522</v>
      </c>
      <c r="W47" s="313">
        <f>SUM(W45:W46)</f>
        <v>367</v>
      </c>
      <c r="X47" s="265">
        <f>W47/V47*100</f>
        <v>70.3065134099617</v>
      </c>
      <c r="Y47" s="262" t="s">
        <v>116</v>
      </c>
      <c r="Z47" s="271" t="s">
        <v>198</v>
      </c>
      <c r="AA47" s="313">
        <f>SUM(AA45:AA46)</f>
        <v>2000</v>
      </c>
      <c r="AB47" s="313">
        <f>SUM(AB45:AB46)</f>
        <v>0</v>
      </c>
      <c r="AC47" s="313">
        <f>SUM(AC45:AC46)</f>
        <v>185</v>
      </c>
      <c r="AD47" s="313">
        <f>SUM(AD45:AD46)</f>
        <v>2185</v>
      </c>
      <c r="AE47" s="313">
        <f>SUM(AE45:AE46)</f>
        <v>1469</v>
      </c>
      <c r="AF47" s="265">
        <f>AE47/AD47*100</f>
        <v>67.23112128146454</v>
      </c>
      <c r="AG47" s="262" t="s">
        <v>116</v>
      </c>
      <c r="AH47" s="271" t="s">
        <v>198</v>
      </c>
      <c r="AI47" s="313">
        <f>SUM(AI45:AI46)</f>
        <v>0</v>
      </c>
      <c r="AJ47" s="313">
        <f>SUM(AJ45:AJ46)</f>
        <v>0</v>
      </c>
      <c r="AK47" s="313">
        <f>SUM(AK45:AK46)</f>
        <v>0</v>
      </c>
      <c r="AL47" s="313">
        <f>SUM(AL45:AL46)</f>
        <v>0</v>
      </c>
      <c r="AM47" s="313">
        <f>SUM(AM45:AM46)</f>
        <v>0</v>
      </c>
      <c r="AN47" s="266">
        <v>0</v>
      </c>
      <c r="AO47" s="262" t="s">
        <v>116</v>
      </c>
      <c r="AP47" s="271" t="s">
        <v>198</v>
      </c>
      <c r="AQ47" s="313">
        <f>SUM(AQ45:AQ46)</f>
        <v>0</v>
      </c>
      <c r="AR47" s="313">
        <f>SUM(AR45:AR46)</f>
        <v>0</v>
      </c>
      <c r="AS47" s="313">
        <f>SUM(AS45:AS46)</f>
        <v>0</v>
      </c>
      <c r="AT47" s="313">
        <f>SUM(AT45:AT46)</f>
        <v>0</v>
      </c>
      <c r="AU47" s="313">
        <f>SUM(AU45:AU46)</f>
        <v>0</v>
      </c>
      <c r="AV47" s="266">
        <v>0</v>
      </c>
      <c r="AW47" s="262" t="s">
        <v>116</v>
      </c>
      <c r="AX47" s="271" t="s">
        <v>198</v>
      </c>
      <c r="AY47" s="313">
        <f>SUM(AY45:AY46)</f>
        <v>0</v>
      </c>
      <c r="AZ47" s="313">
        <f>SUM(AZ45:AZ46)</f>
        <v>0</v>
      </c>
      <c r="BA47" s="313">
        <f>SUM(BA45:BA46)</f>
        <v>0</v>
      </c>
      <c r="BB47" s="313">
        <f>SUM(BB45:BB46)</f>
        <v>0</v>
      </c>
      <c r="BC47" s="313">
        <f>SUM(BC45:BC46)</f>
        <v>0</v>
      </c>
      <c r="BD47" s="266">
        <v>0</v>
      </c>
      <c r="BE47" s="262" t="s">
        <v>116</v>
      </c>
      <c r="BF47" s="271" t="s">
        <v>198</v>
      </c>
      <c r="BG47" s="313">
        <f>SUM(BG45:BG46)</f>
        <v>259458</v>
      </c>
      <c r="BH47" s="313">
        <f>SUM(BH45:BH46)</f>
        <v>0</v>
      </c>
      <c r="BI47" s="313">
        <f>SUM(BI45:BI46)</f>
        <v>82851</v>
      </c>
      <c r="BJ47" s="313">
        <f>SUM(BJ45:BJ46)</f>
        <v>342309</v>
      </c>
      <c r="BK47" s="313">
        <f>SUM(BK45:BK46)</f>
        <v>329020</v>
      </c>
      <c r="BL47" s="265">
        <f t="shared" si="51"/>
        <v>96.11783505546158</v>
      </c>
      <c r="BM47" s="262" t="s">
        <v>116</v>
      </c>
      <c r="BN47" s="271" t="s">
        <v>198</v>
      </c>
      <c r="BO47" s="313">
        <f>SUM(BO45:BO46)</f>
        <v>43651</v>
      </c>
      <c r="BP47" s="313">
        <f>SUM(BP45:BP46)</f>
        <v>0</v>
      </c>
      <c r="BQ47" s="313">
        <f>SUM(BQ45:BQ46)</f>
        <v>3177</v>
      </c>
      <c r="BR47" s="313">
        <f>SUM(BR45:BR46)</f>
        <v>46828</v>
      </c>
      <c r="BS47" s="313">
        <f>SUM(BS45:BS46)</f>
        <v>49175</v>
      </c>
      <c r="BT47" s="265">
        <f>BS47/BR47*100</f>
        <v>105.01195865721363</v>
      </c>
      <c r="BU47" s="262" t="s">
        <v>116</v>
      </c>
      <c r="BV47" s="271" t="s">
        <v>198</v>
      </c>
      <c r="BW47" s="313">
        <f>SUM(BW45:BW46)</f>
        <v>0</v>
      </c>
      <c r="BX47" s="313">
        <f>SUM(BX45:BX46)</f>
        <v>0</v>
      </c>
      <c r="BY47" s="313">
        <f>SUM(BY45:BY46)</f>
        <v>0</v>
      </c>
      <c r="BZ47" s="313">
        <f>SUM(BZ45:BZ46)</f>
        <v>0</v>
      </c>
      <c r="CA47" s="313">
        <f>SUM(CA45:CA46)</f>
        <v>1274</v>
      </c>
      <c r="CB47" s="266">
        <v>0</v>
      </c>
      <c r="CC47" s="262" t="s">
        <v>116</v>
      </c>
      <c r="CD47" s="271" t="s">
        <v>198</v>
      </c>
      <c r="CE47" s="313">
        <f>SUM(CE45:CE46)</f>
        <v>37551</v>
      </c>
      <c r="CF47" s="313">
        <f>SUM(CF45:CF46)</f>
        <v>0</v>
      </c>
      <c r="CG47" s="313">
        <f>SUM(CG45:CG46)</f>
        <v>3177</v>
      </c>
      <c r="CH47" s="313">
        <f>SUM(CH45:CH46)</f>
        <v>40728</v>
      </c>
      <c r="CI47" s="313">
        <f>SUM(CI45:CI46)</f>
        <v>41901</v>
      </c>
      <c r="CJ47" s="265">
        <f>CI47/CH47*100</f>
        <v>102.8800824985268</v>
      </c>
      <c r="CK47" s="262" t="s">
        <v>116</v>
      </c>
      <c r="CL47" s="271" t="s">
        <v>198</v>
      </c>
      <c r="CM47" s="313">
        <f>SUM(CM45:CM46)</f>
        <v>6100</v>
      </c>
      <c r="CN47" s="313">
        <f>SUM(CN45:CN46)</f>
        <v>0</v>
      </c>
      <c r="CO47" s="313">
        <f>SUM(CO45:CO46)</f>
        <v>0</v>
      </c>
      <c r="CP47" s="313">
        <f>SUM(CP45:CP46)</f>
        <v>6100</v>
      </c>
      <c r="CQ47" s="313">
        <f>SUM(CQ45:CQ46)</f>
        <v>6000</v>
      </c>
      <c r="CR47" s="265">
        <f>CQ47/CP47*100</f>
        <v>98.36065573770492</v>
      </c>
      <c r="CS47" s="262" t="s">
        <v>116</v>
      </c>
      <c r="CT47" s="271" t="s">
        <v>198</v>
      </c>
      <c r="CU47" s="313">
        <f>SUM(CU45:CU46)</f>
        <v>215807</v>
      </c>
      <c r="CV47" s="313">
        <f>SUM(CV45:CV46)</f>
        <v>0</v>
      </c>
      <c r="CW47" s="313">
        <f>SUM(CW45:CW46)</f>
        <v>79674</v>
      </c>
      <c r="CX47" s="313">
        <f>SUM(CX45:CX46)</f>
        <v>295481</v>
      </c>
      <c r="CY47" s="313">
        <f>SUM(CY45:CY46)</f>
        <v>279845</v>
      </c>
      <c r="CZ47" s="265">
        <f>CY47/CX47*100</f>
        <v>94.70828919625966</v>
      </c>
      <c r="DA47" s="262" t="s">
        <v>116</v>
      </c>
      <c r="DB47" s="271" t="s">
        <v>198</v>
      </c>
      <c r="DC47" s="313">
        <f>SUM(DC45:DC46)</f>
        <v>187552</v>
      </c>
      <c r="DD47" s="313">
        <f>SUM(DD45:DD46)</f>
        <v>0</v>
      </c>
      <c r="DE47" s="313">
        <f>SUM(DE45:DE46)</f>
        <v>0</v>
      </c>
      <c r="DF47" s="313">
        <f>SUM(DF45:DF46)</f>
        <v>187552</v>
      </c>
      <c r="DG47" s="313">
        <f>SUM(DG45:DG46)</f>
        <v>131853</v>
      </c>
      <c r="DH47" s="265">
        <f>DG47/DF47*100</f>
        <v>70.30210288346699</v>
      </c>
      <c r="DI47" s="262" t="s">
        <v>116</v>
      </c>
      <c r="DJ47" s="271" t="s">
        <v>198</v>
      </c>
      <c r="DK47" s="313">
        <f>SUM(DK45:DK46)</f>
        <v>28255</v>
      </c>
      <c r="DL47" s="313">
        <f>SUM(DL45:DL46)</f>
        <v>0</v>
      </c>
      <c r="DM47" s="313">
        <f>SUM(DM45:DM46)</f>
        <v>79674</v>
      </c>
      <c r="DN47" s="313">
        <f>SUM(DN45:DN46)</f>
        <v>107929</v>
      </c>
      <c r="DO47" s="313">
        <f>SUM(DO45:DO46)</f>
        <v>147992</v>
      </c>
      <c r="DP47" s="265">
        <f>DO47/DN47*100</f>
        <v>137.11977318422296</v>
      </c>
      <c r="DQ47" s="262" t="s">
        <v>116</v>
      </c>
      <c r="DR47" s="271" t="s">
        <v>198</v>
      </c>
      <c r="DS47" s="313">
        <f>SUM(DS45:DS46)</f>
        <v>0</v>
      </c>
      <c r="DT47" s="313">
        <f>SUM(DT45:DT46)</f>
        <v>0</v>
      </c>
      <c r="DU47" s="313">
        <f>SUM(DU45:DU46)</f>
        <v>0</v>
      </c>
      <c r="DV47" s="313">
        <f>SUM(DV45:DV46)</f>
        <v>0</v>
      </c>
      <c r="DW47" s="313">
        <f>SUM(DW45:DW46)</f>
        <v>0</v>
      </c>
      <c r="DX47" s="266">
        <v>0</v>
      </c>
      <c r="DY47" s="271" t="s">
        <v>198</v>
      </c>
      <c r="DZ47" s="313">
        <f>SUM(DZ45:DZ46)</f>
        <v>0</v>
      </c>
      <c r="EA47" s="313">
        <f>SUM(EA45:EA46)</f>
        <v>350420</v>
      </c>
      <c r="EB47" s="313">
        <f>SUM(EB45:EB46)</f>
        <v>0</v>
      </c>
      <c r="EC47" s="313">
        <f>SUM(EC45:EC46)</f>
        <v>-35724</v>
      </c>
      <c r="ED47" s="313">
        <f>SUM(ED45:ED46)</f>
        <v>314696</v>
      </c>
      <c r="EE47" s="313">
        <f>SUM(EE45:EE46)</f>
        <v>286106</v>
      </c>
      <c r="EF47" s="265">
        <f t="shared" si="43"/>
        <v>90.9150418181356</v>
      </c>
      <c r="EG47" s="262" t="s">
        <v>116</v>
      </c>
      <c r="EH47" s="271" t="s">
        <v>198</v>
      </c>
      <c r="EI47" s="313">
        <f>SUM(EI45:EI46)</f>
        <v>97266</v>
      </c>
      <c r="EJ47" s="313">
        <f>SUM(EJ45:EJ46)</f>
        <v>0</v>
      </c>
      <c r="EK47" s="313">
        <f>SUM(EK45:EK46)</f>
        <v>-1036</v>
      </c>
      <c r="EL47" s="313">
        <f>SUM(EL45:EL46)</f>
        <v>96230</v>
      </c>
      <c r="EM47" s="313">
        <f>SUM(EM45:EM46)</f>
        <v>76517</v>
      </c>
      <c r="EN47" s="265">
        <f t="shared" si="50"/>
        <v>79.5147043541515</v>
      </c>
      <c r="EO47" s="262" t="s">
        <v>116</v>
      </c>
      <c r="EP47" s="271" t="s">
        <v>198</v>
      </c>
      <c r="EQ47" s="313">
        <f>SUM(EQ45:EQ46)</f>
        <v>253154</v>
      </c>
      <c r="ER47" s="313">
        <f>SUM(ER45:ER46)</f>
        <v>0</v>
      </c>
      <c r="ES47" s="313">
        <f>SUM(ES45:ES46)</f>
        <v>-34688</v>
      </c>
      <c r="ET47" s="313">
        <f>SUM(ET45:ET46)</f>
        <v>218466</v>
      </c>
      <c r="EU47" s="313">
        <f>SUM(EU45:EU46)</f>
        <v>209589</v>
      </c>
      <c r="EV47" s="265">
        <f t="shared" si="45"/>
        <v>95.93666749059349</v>
      </c>
      <c r="EW47" s="262" t="s">
        <v>116</v>
      </c>
      <c r="EX47" s="271" t="s">
        <v>198</v>
      </c>
      <c r="EY47" s="313">
        <f>SUM(EY45:EY46)</f>
        <v>1757613</v>
      </c>
      <c r="EZ47" s="313">
        <f>SUM(EZ45:EZ46)</f>
        <v>12280</v>
      </c>
      <c r="FA47" s="313">
        <f>SUM(FA45:FA46)</f>
        <v>86749</v>
      </c>
      <c r="FB47" s="313">
        <f>SUM(FB45:FB46)</f>
        <v>1856642</v>
      </c>
      <c r="FC47" s="313">
        <f>SUM(FC45:FC46)</f>
        <v>1544684</v>
      </c>
      <c r="FD47" s="265">
        <f t="shared" si="46"/>
        <v>83.19773009551653</v>
      </c>
      <c r="FE47" s="262" t="s">
        <v>116</v>
      </c>
      <c r="FF47" s="271" t="s">
        <v>198</v>
      </c>
      <c r="FG47" s="313">
        <f>SUM(FG45:FG46)</f>
        <v>1614196</v>
      </c>
      <c r="FH47" s="313">
        <f>SUM(FH45:FH46)</f>
        <v>-8068</v>
      </c>
      <c r="FI47" s="313">
        <f>SUM(FI45:FI46)</f>
        <v>84401</v>
      </c>
      <c r="FJ47" s="313">
        <f>SUM(FJ45:FJ46)</f>
        <v>1690529</v>
      </c>
      <c r="FK47" s="313">
        <f>SUM(FK45:FK46)</f>
        <v>1401178</v>
      </c>
      <c r="FL47" s="265">
        <f t="shared" si="47"/>
        <v>82.88399666613232</v>
      </c>
      <c r="FM47" s="262" t="s">
        <v>116</v>
      </c>
      <c r="FN47" s="271" t="s">
        <v>198</v>
      </c>
      <c r="FO47" s="313">
        <f>SUM(FO45:FO46)</f>
        <v>143417</v>
      </c>
      <c r="FP47" s="313">
        <f>SUM(FP45:FP46)</f>
        <v>20348</v>
      </c>
      <c r="FQ47" s="313">
        <f>SUM(FQ45:FQ46)</f>
        <v>2348</v>
      </c>
      <c r="FR47" s="313">
        <f>SUM(FR45:FR46)</f>
        <v>166113</v>
      </c>
      <c r="FS47" s="313">
        <f>SUM(FS45:FS46)</f>
        <v>143506</v>
      </c>
      <c r="FT47" s="265">
        <f t="shared" si="48"/>
        <v>86.39058953844672</v>
      </c>
      <c r="FU47" s="36"/>
      <c r="FV47" s="35"/>
      <c r="FW47" s="25"/>
      <c r="FX47" s="37"/>
      <c r="FY47" s="37"/>
      <c r="FZ47" s="37"/>
      <c r="GA47" s="37"/>
      <c r="GB47" s="37"/>
      <c r="GC47" s="37"/>
      <c r="GD47" s="36"/>
      <c r="GE47" s="35"/>
      <c r="GF47" s="25"/>
      <c r="GG47" s="37"/>
      <c r="GH47" s="37"/>
      <c r="GI47" s="37"/>
      <c r="GJ47" s="37"/>
      <c r="GK47" s="37"/>
      <c r="GL47" s="37"/>
      <c r="GM47" s="36"/>
      <c r="GN47" s="35"/>
      <c r="GO47" s="25"/>
      <c r="GP47" s="37"/>
      <c r="GQ47" s="37"/>
      <c r="GR47" s="37"/>
      <c r="GS47" s="37"/>
      <c r="GT47" s="37"/>
      <c r="GU47" s="37"/>
      <c r="GV47" s="36"/>
      <c r="GW47" s="35"/>
      <c r="GX47" s="25"/>
      <c r="GY47" s="37"/>
      <c r="GZ47" s="37"/>
      <c r="HA47" s="37"/>
      <c r="HB47" s="37"/>
      <c r="HC47" s="37"/>
      <c r="HD47" s="37"/>
      <c r="HE47" s="36"/>
      <c r="HF47" s="35"/>
      <c r="HG47" s="25"/>
      <c r="HH47" s="37"/>
      <c r="HI47" s="37"/>
      <c r="HJ47" s="37"/>
      <c r="HK47" s="37"/>
      <c r="HL47" s="37"/>
      <c r="HM47" s="37"/>
      <c r="HN47" s="36"/>
      <c r="HO47" s="35"/>
      <c r="HP47" s="25"/>
      <c r="HQ47" s="37"/>
      <c r="HR47" s="37"/>
      <c r="HS47" s="37"/>
      <c r="HT47" s="37"/>
      <c r="HU47" s="37"/>
      <c r="HV47" s="37"/>
    </row>
    <row r="48" spans="1:230" ht="12.75">
      <c r="A48" s="267"/>
      <c r="B48" s="267"/>
      <c r="C48" s="314"/>
      <c r="D48" s="314"/>
      <c r="E48" s="314"/>
      <c r="F48" s="314"/>
      <c r="G48" s="314"/>
      <c r="H48" s="314"/>
      <c r="I48" s="267"/>
      <c r="J48" s="267"/>
      <c r="K48" s="314"/>
      <c r="L48" s="314"/>
      <c r="M48" s="314"/>
      <c r="N48" s="314"/>
      <c r="O48" s="314"/>
      <c r="P48" s="314"/>
      <c r="Q48" s="267"/>
      <c r="R48" s="267"/>
      <c r="S48" s="314"/>
      <c r="T48" s="314"/>
      <c r="U48" s="314"/>
      <c r="V48" s="314"/>
      <c r="W48" s="314"/>
      <c r="X48" s="314"/>
      <c r="Y48" s="267"/>
      <c r="Z48" s="267"/>
      <c r="AA48" s="314"/>
      <c r="AB48" s="314"/>
      <c r="AC48" s="314"/>
      <c r="AD48" s="314"/>
      <c r="AE48" s="314"/>
      <c r="AF48" s="314"/>
      <c r="AG48" s="267"/>
      <c r="AH48" s="267"/>
      <c r="AI48" s="314"/>
      <c r="AJ48" s="314"/>
      <c r="AK48" s="314"/>
      <c r="AL48" s="314"/>
      <c r="AM48" s="314"/>
      <c r="AN48" s="314"/>
      <c r="AO48" s="267"/>
      <c r="AP48" s="267"/>
      <c r="AQ48" s="314"/>
      <c r="AR48" s="314"/>
      <c r="AS48" s="314"/>
      <c r="AT48" s="314"/>
      <c r="AU48" s="314"/>
      <c r="AV48" s="314"/>
      <c r="AW48" s="267"/>
      <c r="AX48" s="267"/>
      <c r="AY48" s="315"/>
      <c r="AZ48" s="315"/>
      <c r="BA48" s="315"/>
      <c r="BB48" s="315"/>
      <c r="BC48" s="315"/>
      <c r="BD48" s="314"/>
      <c r="BE48" s="267"/>
      <c r="BF48" s="267"/>
      <c r="BG48" s="316"/>
      <c r="BH48" s="316"/>
      <c r="BI48" s="316"/>
      <c r="BJ48" s="316"/>
      <c r="BK48" s="314"/>
      <c r="BL48" s="314"/>
      <c r="BM48" s="267"/>
      <c r="BN48" s="267"/>
      <c r="BO48" s="316"/>
      <c r="BP48" s="316"/>
      <c r="BQ48" s="316"/>
      <c r="BR48" s="316"/>
      <c r="BS48" s="314"/>
      <c r="BT48" s="314"/>
      <c r="BU48" s="267"/>
      <c r="BV48" s="267"/>
      <c r="BW48" s="316"/>
      <c r="BX48" s="316"/>
      <c r="BY48" s="316"/>
      <c r="BZ48" s="316"/>
      <c r="CA48" s="314"/>
      <c r="CB48" s="314"/>
      <c r="CC48" s="267"/>
      <c r="CD48" s="267"/>
      <c r="CE48" s="316"/>
      <c r="CF48" s="316"/>
      <c r="CG48" s="316"/>
      <c r="CH48" s="316"/>
      <c r="CI48" s="316"/>
      <c r="CJ48" s="314"/>
      <c r="CK48" s="267"/>
      <c r="CL48" s="267"/>
      <c r="CM48" s="316"/>
      <c r="CN48" s="316"/>
      <c r="CO48" s="316"/>
      <c r="CP48" s="316"/>
      <c r="CQ48" s="314"/>
      <c r="CR48" s="314"/>
      <c r="CS48" s="267"/>
      <c r="CT48" s="267"/>
      <c r="CU48" s="316"/>
      <c r="CV48" s="316"/>
      <c r="CW48" s="316"/>
      <c r="CX48" s="316"/>
      <c r="CY48" s="316"/>
      <c r="CZ48" s="314"/>
      <c r="DA48" s="267"/>
      <c r="DB48" s="267"/>
      <c r="DC48" s="316"/>
      <c r="DD48" s="316"/>
      <c r="DE48" s="316"/>
      <c r="DF48" s="316"/>
      <c r="DG48" s="314"/>
      <c r="DH48" s="314"/>
      <c r="DI48" s="267"/>
      <c r="DJ48" s="267"/>
      <c r="DK48" s="316"/>
      <c r="DL48" s="316"/>
      <c r="DM48" s="316"/>
      <c r="DN48" s="316"/>
      <c r="DO48" s="316"/>
      <c r="DP48" s="314"/>
      <c r="DQ48" s="267"/>
      <c r="DR48" s="267"/>
      <c r="DS48" s="316"/>
      <c r="DT48" s="316"/>
      <c r="DU48" s="316"/>
      <c r="DV48" s="316"/>
      <c r="DW48" s="314"/>
      <c r="DX48" s="314"/>
      <c r="DY48" s="267"/>
      <c r="DZ48" s="267"/>
      <c r="EA48" s="316"/>
      <c r="EB48" s="316"/>
      <c r="EC48" s="316"/>
      <c r="ED48" s="316"/>
      <c r="EE48" s="314"/>
      <c r="EF48" s="314"/>
      <c r="EG48" s="267"/>
      <c r="EH48" s="267"/>
      <c r="EI48" s="316"/>
      <c r="EJ48" s="316"/>
      <c r="EK48" s="316"/>
      <c r="EL48" s="316"/>
      <c r="EM48" s="314"/>
      <c r="EN48" s="314"/>
      <c r="EO48" s="267"/>
      <c r="EP48" s="267"/>
      <c r="EQ48" s="316"/>
      <c r="ER48" s="316"/>
      <c r="ES48" s="316"/>
      <c r="ET48" s="316"/>
      <c r="EU48" s="316"/>
      <c r="EV48" s="314"/>
      <c r="EW48" s="267"/>
      <c r="EX48" s="267"/>
      <c r="EY48" s="316"/>
      <c r="EZ48" s="316"/>
      <c r="FA48" s="316"/>
      <c r="FB48" s="316"/>
      <c r="FC48" s="316"/>
      <c r="FD48" s="314"/>
      <c r="FE48" s="267"/>
      <c r="FF48" s="267"/>
      <c r="FG48" s="316"/>
      <c r="FH48" s="316"/>
      <c r="FI48" s="316"/>
      <c r="FJ48" s="316"/>
      <c r="FK48" s="316"/>
      <c r="FL48" s="314"/>
      <c r="FM48" s="267"/>
      <c r="FN48" s="267"/>
      <c r="FO48" s="316"/>
      <c r="FP48" s="316"/>
      <c r="FQ48" s="316"/>
      <c r="FR48" s="316"/>
      <c r="FS48" s="316"/>
      <c r="FT48" s="314"/>
      <c r="FU48" s="70" t="s">
        <v>187</v>
      </c>
      <c r="FV48" s="14" t="s">
        <v>106</v>
      </c>
      <c r="FW48" s="66" t="s">
        <v>210</v>
      </c>
      <c r="FX48" s="67">
        <v>55</v>
      </c>
      <c r="FY48" s="3">
        <f>GA48-FX48-FZ48</f>
        <v>0</v>
      </c>
      <c r="FZ48" s="3">
        <f>'[1]rshbö'!F48</f>
        <v>0</v>
      </c>
      <c r="GA48" s="3">
        <f>'[1]int.bev.'!FC48</f>
        <v>55</v>
      </c>
      <c r="GB48" s="67">
        <v>20</v>
      </c>
      <c r="GC48" s="167">
        <f>GB48/GA48*100</f>
        <v>36.36363636363637</v>
      </c>
      <c r="GD48" s="70" t="s">
        <v>187</v>
      </c>
      <c r="GE48" s="14" t="s">
        <v>106</v>
      </c>
      <c r="GF48" s="66" t="s">
        <v>210</v>
      </c>
      <c r="GG48" s="67">
        <v>0</v>
      </c>
      <c r="GH48" s="3">
        <f>GJ48-GG48-GI48</f>
        <v>0</v>
      </c>
      <c r="GI48" s="3">
        <f>'[1]rshbö'!I48</f>
        <v>0</v>
      </c>
      <c r="GJ48" s="3">
        <f>'[1]int.bev.'!FK48</f>
        <v>0</v>
      </c>
      <c r="GK48" s="67">
        <v>0</v>
      </c>
      <c r="GL48" s="229">
        <v>0</v>
      </c>
      <c r="GM48" s="70" t="s">
        <v>187</v>
      </c>
      <c r="GN48" s="14" t="s">
        <v>106</v>
      </c>
      <c r="GO48" s="66" t="s">
        <v>210</v>
      </c>
      <c r="GP48" s="67">
        <v>34227</v>
      </c>
      <c r="GQ48" s="3">
        <f>GS48-GP48-GR48</f>
        <v>770</v>
      </c>
      <c r="GR48" s="368">
        <v>0</v>
      </c>
      <c r="GS48" s="3">
        <f>'[1]int.bev.'!FS48</f>
        <v>34997</v>
      </c>
      <c r="GT48" s="67">
        <v>25972</v>
      </c>
      <c r="GU48" s="168">
        <f>GT48/GS48*100</f>
        <v>74.21207532074177</v>
      </c>
      <c r="GV48" s="70" t="s">
        <v>187</v>
      </c>
      <c r="GW48" s="14" t="s">
        <v>106</v>
      </c>
      <c r="GX48" s="66" t="s">
        <v>210</v>
      </c>
      <c r="GY48" s="67">
        <v>1370</v>
      </c>
      <c r="GZ48" s="3">
        <f>HB48-GY48-HA48</f>
        <v>0</v>
      </c>
      <c r="HA48" s="3">
        <f>'[1]rshbö'!L48</f>
        <v>0</v>
      </c>
      <c r="HB48" s="3">
        <f>'[1]int.bev.'!GA48</f>
        <v>1370</v>
      </c>
      <c r="HC48" s="67">
        <v>0</v>
      </c>
      <c r="HD48" s="168">
        <f>HC48/HB48*100</f>
        <v>0</v>
      </c>
      <c r="HE48" s="70" t="s">
        <v>187</v>
      </c>
      <c r="HF48" s="14" t="s">
        <v>106</v>
      </c>
      <c r="HG48" s="66" t="s">
        <v>210</v>
      </c>
      <c r="HH48" s="67">
        <v>0</v>
      </c>
      <c r="HI48" s="3">
        <f>HK48-HH48-HJ48</f>
        <v>0</v>
      </c>
      <c r="HJ48" s="3">
        <f>'[1]rshbö'!O48</f>
        <v>0</v>
      </c>
      <c r="HK48" s="3">
        <f>'[1]int.bev.'!GI48</f>
        <v>0</v>
      </c>
      <c r="HL48" s="67">
        <v>0</v>
      </c>
      <c r="HM48" s="229">
        <v>0</v>
      </c>
      <c r="HN48" s="70" t="s">
        <v>187</v>
      </c>
      <c r="HO48" s="14" t="s">
        <v>106</v>
      </c>
      <c r="HP48" s="66" t="s">
        <v>210</v>
      </c>
      <c r="HQ48" s="46">
        <f>FX48+GG48+GP48+GY48+HH48</f>
        <v>35652</v>
      </c>
      <c r="HR48" s="46">
        <f aca="true" t="shared" si="82" ref="HR48:HU49">FY48+GH48+GQ48+GZ48+HI48</f>
        <v>770</v>
      </c>
      <c r="HS48" s="46">
        <f t="shared" si="82"/>
        <v>0</v>
      </c>
      <c r="HT48" s="46">
        <f t="shared" si="82"/>
        <v>36422</v>
      </c>
      <c r="HU48" s="46">
        <f t="shared" si="82"/>
        <v>25992</v>
      </c>
      <c r="HV48" s="168">
        <f>HU48/HT48*100</f>
        <v>71.36346164406127</v>
      </c>
    </row>
    <row r="49" spans="1:249" ht="12.75">
      <c r="A49" s="307"/>
      <c r="B49" s="307"/>
      <c r="C49" s="267"/>
      <c r="D49" s="267"/>
      <c r="E49" s="267"/>
      <c r="F49" s="267"/>
      <c r="G49" s="267"/>
      <c r="H49" s="267"/>
      <c r="I49" s="307"/>
      <c r="J49" s="307"/>
      <c r="K49" s="267"/>
      <c r="L49" s="267"/>
      <c r="M49" s="267"/>
      <c r="N49" s="267"/>
      <c r="O49" s="267"/>
      <c r="P49" s="267"/>
      <c r="Q49" s="307"/>
      <c r="R49" s="307"/>
      <c r="S49" s="267"/>
      <c r="T49" s="267"/>
      <c r="U49" s="267"/>
      <c r="V49" s="267"/>
      <c r="W49" s="267"/>
      <c r="X49" s="267"/>
      <c r="Y49" s="307"/>
      <c r="Z49" s="307"/>
      <c r="AA49" s="267"/>
      <c r="AB49" s="267"/>
      <c r="AC49" s="267"/>
      <c r="AD49" s="267"/>
      <c r="AE49" s="267"/>
      <c r="AF49" s="267"/>
      <c r="AG49" s="307"/>
      <c r="AH49" s="307"/>
      <c r="AI49" s="267"/>
      <c r="AJ49" s="267"/>
      <c r="AK49" s="267"/>
      <c r="AL49" s="267"/>
      <c r="AM49" s="267"/>
      <c r="AN49" s="267"/>
      <c r="AO49" s="307"/>
      <c r="AP49" s="307"/>
      <c r="AQ49" s="267"/>
      <c r="AR49" s="267"/>
      <c r="AS49" s="267"/>
      <c r="AT49" s="267"/>
      <c r="AU49" s="267"/>
      <c r="AV49" s="267"/>
      <c r="AW49" s="307"/>
      <c r="AX49" s="307"/>
      <c r="AY49" s="307"/>
      <c r="AZ49" s="307"/>
      <c r="BA49" s="307"/>
      <c r="BB49" s="307"/>
      <c r="BC49" s="307"/>
      <c r="BD49" s="267"/>
      <c r="BE49" s="307"/>
      <c r="BF49" s="307"/>
      <c r="BG49" s="316"/>
      <c r="BH49" s="316"/>
      <c r="BI49" s="316"/>
      <c r="BJ49" s="316"/>
      <c r="BK49" s="267"/>
      <c r="BL49" s="267"/>
      <c r="BM49" s="307"/>
      <c r="BN49" s="307"/>
      <c r="BO49" s="316"/>
      <c r="BP49" s="316"/>
      <c r="BQ49" s="316"/>
      <c r="BR49" s="316"/>
      <c r="BS49" s="267"/>
      <c r="BT49" s="267"/>
      <c r="BU49" s="307"/>
      <c r="BV49" s="307"/>
      <c r="BW49" s="316"/>
      <c r="BX49" s="316"/>
      <c r="BY49" s="316"/>
      <c r="BZ49" s="316"/>
      <c r="CA49" s="267"/>
      <c r="CB49" s="267"/>
      <c r="CC49" s="307"/>
      <c r="CD49" s="307"/>
      <c r="CE49" s="316"/>
      <c r="CF49" s="316"/>
      <c r="CG49" s="316"/>
      <c r="CH49" s="316"/>
      <c r="CI49" s="316"/>
      <c r="CJ49" s="267"/>
      <c r="CK49" s="307"/>
      <c r="CL49" s="307"/>
      <c r="CM49" s="316"/>
      <c r="CN49" s="316"/>
      <c r="CO49" s="316"/>
      <c r="CP49" s="316"/>
      <c r="CQ49" s="267"/>
      <c r="CR49" s="267"/>
      <c r="CS49" s="307"/>
      <c r="CT49" s="307"/>
      <c r="CU49" s="316"/>
      <c r="CV49" s="316"/>
      <c r="CW49" s="316"/>
      <c r="CX49" s="316"/>
      <c r="CY49" s="316"/>
      <c r="CZ49" s="267"/>
      <c r="DA49" s="307"/>
      <c r="DB49" s="307"/>
      <c r="DC49" s="316"/>
      <c r="DD49" s="316"/>
      <c r="DE49" s="316"/>
      <c r="DF49" s="316"/>
      <c r="DG49" s="267"/>
      <c r="DH49" s="267"/>
      <c r="DI49" s="307"/>
      <c r="DJ49" s="307"/>
      <c r="DK49" s="316"/>
      <c r="DL49" s="316"/>
      <c r="DM49" s="316"/>
      <c r="DN49" s="316"/>
      <c r="DO49" s="316"/>
      <c r="DP49" s="267"/>
      <c r="DQ49" s="307"/>
      <c r="DR49" s="307"/>
      <c r="DS49" s="316"/>
      <c r="DT49" s="316"/>
      <c r="DU49" s="316"/>
      <c r="DV49" s="316"/>
      <c r="DW49" s="267"/>
      <c r="DX49" s="267"/>
      <c r="DY49" s="307"/>
      <c r="DZ49" s="307"/>
      <c r="EA49" s="316"/>
      <c r="EB49" s="316"/>
      <c r="EC49" s="316"/>
      <c r="ED49" s="316"/>
      <c r="EE49" s="267"/>
      <c r="EF49" s="267"/>
      <c r="EG49" s="307"/>
      <c r="EH49" s="307"/>
      <c r="EI49" s="316"/>
      <c r="EJ49" s="316"/>
      <c r="EK49" s="316"/>
      <c r="EL49" s="316"/>
      <c r="EM49" s="267"/>
      <c r="EN49" s="267"/>
      <c r="EO49" s="307"/>
      <c r="EP49" s="307"/>
      <c r="EQ49" s="316"/>
      <c r="ER49" s="316"/>
      <c r="ES49" s="316"/>
      <c r="ET49" s="316"/>
      <c r="EU49" s="316"/>
      <c r="EV49" s="267"/>
      <c r="EW49" s="307"/>
      <c r="EX49" s="307"/>
      <c r="EY49" s="316"/>
      <c r="EZ49" s="316"/>
      <c r="FA49" s="316"/>
      <c r="FB49" s="316"/>
      <c r="FC49" s="316"/>
      <c r="FD49" s="267"/>
      <c r="FE49" s="307"/>
      <c r="FF49" s="307"/>
      <c r="FG49" s="316"/>
      <c r="FH49" s="316"/>
      <c r="FI49" s="316"/>
      <c r="FJ49" s="316"/>
      <c r="FK49" s="316"/>
      <c r="FL49" s="267"/>
      <c r="FM49" s="307"/>
      <c r="FN49" s="307"/>
      <c r="FO49" s="316"/>
      <c r="FP49" s="316"/>
      <c r="FQ49" s="316"/>
      <c r="FR49" s="316"/>
      <c r="FS49" s="316"/>
      <c r="FT49" s="267"/>
      <c r="FU49" s="33" t="s">
        <v>187</v>
      </c>
      <c r="FV49" s="26" t="s">
        <v>107</v>
      </c>
      <c r="FW49" s="27" t="s">
        <v>211</v>
      </c>
      <c r="FX49" s="28">
        <f>FX51-FX48</f>
        <v>13633</v>
      </c>
      <c r="FY49" s="28">
        <f>FY51-FY48</f>
        <v>0</v>
      </c>
      <c r="FZ49" s="28">
        <f>FZ51-FZ48</f>
        <v>0</v>
      </c>
      <c r="GA49" s="28">
        <f>GA51-GA48</f>
        <v>13633</v>
      </c>
      <c r="GB49" s="28">
        <f>GB51-GB48</f>
        <v>15769</v>
      </c>
      <c r="GC49" s="164">
        <f>GB49/GA49*100</f>
        <v>115.66786473996919</v>
      </c>
      <c r="GD49" s="33" t="s">
        <v>187</v>
      </c>
      <c r="GE49" s="26" t="s">
        <v>107</v>
      </c>
      <c r="GF49" s="27" t="s">
        <v>211</v>
      </c>
      <c r="GG49" s="28">
        <f>GG51-GG48</f>
        <v>0</v>
      </c>
      <c r="GH49" s="28">
        <f>GH51-GH48</f>
        <v>0</v>
      </c>
      <c r="GI49" s="28">
        <f>GI51-GI48</f>
        <v>0</v>
      </c>
      <c r="GJ49" s="28">
        <f>GJ51-GJ48</f>
        <v>0</v>
      </c>
      <c r="GK49" s="28">
        <f>GK51-GK48</f>
        <v>0</v>
      </c>
      <c r="GL49" s="227">
        <v>0</v>
      </c>
      <c r="GM49" s="33" t="s">
        <v>187</v>
      </c>
      <c r="GN49" s="26" t="s">
        <v>107</v>
      </c>
      <c r="GO49" s="27" t="s">
        <v>211</v>
      </c>
      <c r="GP49" s="28">
        <f>GP51-GP48</f>
        <v>104925</v>
      </c>
      <c r="GQ49" s="28">
        <f>GQ51-GQ48</f>
        <v>20355</v>
      </c>
      <c r="GR49" s="28">
        <f>GR51-GR48</f>
        <v>0</v>
      </c>
      <c r="GS49" s="28">
        <f>GS51-GS48</f>
        <v>125280</v>
      </c>
      <c r="GT49" s="28">
        <f>GT51-GT48</f>
        <v>93433</v>
      </c>
      <c r="GU49" s="165">
        <f>GT49/GS49*100</f>
        <v>74.57934227330779</v>
      </c>
      <c r="GV49" s="33" t="s">
        <v>187</v>
      </c>
      <c r="GW49" s="26" t="s">
        <v>107</v>
      </c>
      <c r="GX49" s="27" t="s">
        <v>211</v>
      </c>
      <c r="GY49" s="28">
        <f>GY51-GY48</f>
        <v>3000</v>
      </c>
      <c r="GZ49" s="28">
        <f>GZ51-GZ48</f>
        <v>0</v>
      </c>
      <c r="HA49" s="28">
        <f>HA51-HA48</f>
        <v>0</v>
      </c>
      <c r="HB49" s="28">
        <f>HB51-HB48</f>
        <v>3000</v>
      </c>
      <c r="HC49" s="28">
        <f>HC51-HC48</f>
        <v>12089</v>
      </c>
      <c r="HD49" s="165">
        <f>HC49/HB49*100</f>
        <v>402.96666666666664</v>
      </c>
      <c r="HE49" s="33" t="s">
        <v>187</v>
      </c>
      <c r="HF49" s="26" t="s">
        <v>107</v>
      </c>
      <c r="HG49" s="27" t="s">
        <v>211</v>
      </c>
      <c r="HH49" s="28">
        <f>HH51-HH48</f>
        <v>5406</v>
      </c>
      <c r="HI49" s="28">
        <f>HI51-HI48</f>
        <v>0</v>
      </c>
      <c r="HJ49" s="28">
        <f>HJ51-HJ48</f>
        <v>282</v>
      </c>
      <c r="HK49" s="28">
        <f>HK51-HK48</f>
        <v>5688</v>
      </c>
      <c r="HL49" s="28">
        <f>HL51-HL48</f>
        <v>5688</v>
      </c>
      <c r="HM49" s="165">
        <f>HL49/HK49*100</f>
        <v>100</v>
      </c>
      <c r="HN49" s="33" t="s">
        <v>187</v>
      </c>
      <c r="HO49" s="26" t="s">
        <v>107</v>
      </c>
      <c r="HP49" s="27" t="s">
        <v>211</v>
      </c>
      <c r="HQ49" s="28">
        <f>FX49+GG49+GP49+GY49+HH49</f>
        <v>126964</v>
      </c>
      <c r="HR49" s="28">
        <f t="shared" si="82"/>
        <v>20355</v>
      </c>
      <c r="HS49" s="28">
        <f t="shared" si="82"/>
        <v>282</v>
      </c>
      <c r="HT49" s="28">
        <f t="shared" si="82"/>
        <v>147601</v>
      </c>
      <c r="HU49" s="28">
        <f t="shared" si="82"/>
        <v>126979</v>
      </c>
      <c r="HV49" s="165">
        <f>HU49/HT49*100</f>
        <v>86.02854994207357</v>
      </c>
      <c r="HW49" s="156"/>
      <c r="HX49" s="156"/>
      <c r="HY49" s="156"/>
      <c r="HZ49" s="156"/>
      <c r="IA49" s="156"/>
      <c r="IB49" s="156"/>
      <c r="IC49" s="156"/>
      <c r="ID49" s="156"/>
      <c r="IE49" s="156"/>
      <c r="IF49" s="156"/>
      <c r="IG49" s="156"/>
      <c r="IH49" s="156"/>
      <c r="II49" s="156"/>
      <c r="IJ49" s="156"/>
      <c r="IK49" s="156"/>
      <c r="IL49" s="156"/>
      <c r="IM49" s="156"/>
      <c r="IN49" s="156"/>
      <c r="IO49" s="156"/>
    </row>
    <row r="50" spans="1:249" ht="12.75">
      <c r="A50" s="317" t="s">
        <v>199</v>
      </c>
      <c r="B50" s="317" t="s">
        <v>200</v>
      </c>
      <c r="C50" s="273">
        <f>(C45-K45-S45)</f>
        <v>1145235</v>
      </c>
      <c r="D50" s="273">
        <f>(D45-L45-T45)</f>
        <v>-8068</v>
      </c>
      <c r="E50" s="273">
        <f>(E45-M45-U45)</f>
        <v>39415</v>
      </c>
      <c r="F50" s="273">
        <f>(F45-N45-V45)</f>
        <v>1176582</v>
      </c>
      <c r="G50" s="273">
        <f>(G45-O45-W45)</f>
        <v>911744</v>
      </c>
      <c r="H50" s="274">
        <f>G50/F50*100</f>
        <v>77.49090161161737</v>
      </c>
      <c r="I50" s="317" t="s">
        <v>199</v>
      </c>
      <c r="J50" s="317" t="s">
        <v>200</v>
      </c>
      <c r="K50" s="278">
        <v>0</v>
      </c>
      <c r="L50" s="278">
        <v>0</v>
      </c>
      <c r="M50" s="278">
        <v>0</v>
      </c>
      <c r="N50" s="278">
        <v>0</v>
      </c>
      <c r="O50" s="278">
        <v>0</v>
      </c>
      <c r="P50" s="276">
        <v>0</v>
      </c>
      <c r="Q50" s="317" t="s">
        <v>199</v>
      </c>
      <c r="R50" s="317" t="s">
        <v>200</v>
      </c>
      <c r="S50" s="277">
        <v>0</v>
      </c>
      <c r="T50" s="277">
        <v>0</v>
      </c>
      <c r="U50" s="277">
        <v>0</v>
      </c>
      <c r="V50" s="277">
        <v>0</v>
      </c>
      <c r="W50" s="278">
        <v>0</v>
      </c>
      <c r="X50" s="276">
        <v>0</v>
      </c>
      <c r="Y50" s="317" t="s">
        <v>199</v>
      </c>
      <c r="Z50" s="317" t="s">
        <v>200</v>
      </c>
      <c r="AA50" s="277">
        <v>0</v>
      </c>
      <c r="AB50" s="277">
        <v>0</v>
      </c>
      <c r="AC50" s="277">
        <v>0</v>
      </c>
      <c r="AD50" s="277">
        <v>0</v>
      </c>
      <c r="AE50" s="278">
        <v>0</v>
      </c>
      <c r="AF50" s="276">
        <v>0</v>
      </c>
      <c r="AG50" s="317" t="s">
        <v>199</v>
      </c>
      <c r="AH50" s="317" t="s">
        <v>200</v>
      </c>
      <c r="AI50" s="273">
        <f aca="true" t="shared" si="83" ref="AI50:AU50">(AI45-AI55)</f>
        <v>8444625</v>
      </c>
      <c r="AJ50" s="273">
        <f t="shared" si="83"/>
        <v>377269</v>
      </c>
      <c r="AK50" s="273">
        <f t="shared" si="83"/>
        <v>0</v>
      </c>
      <c r="AL50" s="273">
        <f t="shared" si="83"/>
        <v>8821894</v>
      </c>
      <c r="AM50" s="273">
        <f t="shared" si="83"/>
        <v>6669646</v>
      </c>
      <c r="AN50" s="274">
        <f>AM50/AL50*100</f>
        <v>75.60333415930864</v>
      </c>
      <c r="AO50" s="317" t="s">
        <v>199</v>
      </c>
      <c r="AP50" s="317" t="s">
        <v>200</v>
      </c>
      <c r="AQ50" s="273">
        <f t="shared" si="83"/>
        <v>0</v>
      </c>
      <c r="AR50" s="273">
        <f t="shared" si="83"/>
        <v>0</v>
      </c>
      <c r="AS50" s="273">
        <f t="shared" si="83"/>
        <v>0</v>
      </c>
      <c r="AT50" s="273">
        <f t="shared" si="83"/>
        <v>0</v>
      </c>
      <c r="AU50" s="273">
        <f t="shared" si="83"/>
        <v>0</v>
      </c>
      <c r="AV50" s="276">
        <v>0</v>
      </c>
      <c r="AW50" s="317" t="s">
        <v>199</v>
      </c>
      <c r="AX50" s="317" t="s">
        <v>200</v>
      </c>
      <c r="AY50" s="318">
        <f aca="true" t="shared" si="84" ref="AY50:BC51">AY45</f>
        <v>8444625</v>
      </c>
      <c r="AZ50" s="318">
        <f t="shared" si="84"/>
        <v>377269</v>
      </c>
      <c r="BA50" s="318">
        <f t="shared" si="84"/>
        <v>0</v>
      </c>
      <c r="BB50" s="318">
        <f t="shared" si="84"/>
        <v>8821894</v>
      </c>
      <c r="BC50" s="318">
        <f t="shared" si="84"/>
        <v>6669646</v>
      </c>
      <c r="BD50" s="274">
        <f>BC50/BB50*100</f>
        <v>75.60333415930864</v>
      </c>
      <c r="BE50" s="317" t="s">
        <v>199</v>
      </c>
      <c r="BF50" s="317" t="s">
        <v>200</v>
      </c>
      <c r="BG50" s="273">
        <f>(CU45)</f>
        <v>215807</v>
      </c>
      <c r="BH50" s="273">
        <f>(CV45)</f>
        <v>0</v>
      </c>
      <c r="BI50" s="273">
        <f>(CW45)</f>
        <v>79674</v>
      </c>
      <c r="BJ50" s="273">
        <f>(CX45)</f>
        <v>295481</v>
      </c>
      <c r="BK50" s="273">
        <f>(CY45)</f>
        <v>460801</v>
      </c>
      <c r="BL50" s="274">
        <f>BK50/BJ50*100</f>
        <v>155.94945191061353</v>
      </c>
      <c r="BM50" s="317" t="s">
        <v>199</v>
      </c>
      <c r="BN50" s="317" t="s">
        <v>200</v>
      </c>
      <c r="BO50" s="277">
        <v>0</v>
      </c>
      <c r="BP50" s="277">
        <v>0</v>
      </c>
      <c r="BQ50" s="277">
        <v>0</v>
      </c>
      <c r="BR50" s="277">
        <v>0</v>
      </c>
      <c r="BS50" s="277">
        <v>0</v>
      </c>
      <c r="BT50" s="276">
        <v>0</v>
      </c>
      <c r="BU50" s="317" t="s">
        <v>199</v>
      </c>
      <c r="BV50" s="317" t="s">
        <v>200</v>
      </c>
      <c r="BW50" s="319">
        <v>0</v>
      </c>
      <c r="BX50" s="319">
        <v>0</v>
      </c>
      <c r="BY50" s="319">
        <v>0</v>
      </c>
      <c r="BZ50" s="319">
        <v>0</v>
      </c>
      <c r="CA50" s="319">
        <v>0</v>
      </c>
      <c r="CB50" s="276">
        <v>0</v>
      </c>
      <c r="CC50" s="317" t="s">
        <v>199</v>
      </c>
      <c r="CD50" s="317" t="s">
        <v>200</v>
      </c>
      <c r="CE50" s="319">
        <v>0</v>
      </c>
      <c r="CF50" s="319">
        <v>0</v>
      </c>
      <c r="CG50" s="319">
        <v>0</v>
      </c>
      <c r="CH50" s="319">
        <v>0</v>
      </c>
      <c r="CI50" s="319">
        <v>0</v>
      </c>
      <c r="CJ50" s="276">
        <v>0</v>
      </c>
      <c r="CK50" s="317" t="s">
        <v>199</v>
      </c>
      <c r="CL50" s="317" t="s">
        <v>200</v>
      </c>
      <c r="CM50" s="319">
        <v>0</v>
      </c>
      <c r="CN50" s="319">
        <v>0</v>
      </c>
      <c r="CO50" s="319">
        <v>0</v>
      </c>
      <c r="CP50" s="319">
        <v>0</v>
      </c>
      <c r="CQ50" s="319">
        <v>0</v>
      </c>
      <c r="CR50" s="276">
        <v>0</v>
      </c>
      <c r="CS50" s="317" t="s">
        <v>199</v>
      </c>
      <c r="CT50" s="317" t="s">
        <v>200</v>
      </c>
      <c r="CU50" s="273">
        <f aca="true" t="shared" si="85" ref="CU50:DG50">(CU45)</f>
        <v>215807</v>
      </c>
      <c r="CV50" s="273">
        <f t="shared" si="85"/>
        <v>0</v>
      </c>
      <c r="CW50" s="273">
        <f t="shared" si="85"/>
        <v>79674</v>
      </c>
      <c r="CX50" s="273">
        <f t="shared" si="85"/>
        <v>295481</v>
      </c>
      <c r="CY50" s="273">
        <f t="shared" si="85"/>
        <v>460801</v>
      </c>
      <c r="CZ50" s="274">
        <f>CY50/CX50*100</f>
        <v>155.94945191061353</v>
      </c>
      <c r="DA50" s="317" t="s">
        <v>199</v>
      </c>
      <c r="DB50" s="317" t="s">
        <v>200</v>
      </c>
      <c r="DC50" s="273">
        <f t="shared" si="85"/>
        <v>187552</v>
      </c>
      <c r="DD50" s="273">
        <f t="shared" si="85"/>
        <v>0</v>
      </c>
      <c r="DE50" s="273">
        <f t="shared" si="85"/>
        <v>0</v>
      </c>
      <c r="DF50" s="273">
        <f t="shared" si="85"/>
        <v>187552</v>
      </c>
      <c r="DG50" s="273">
        <f t="shared" si="85"/>
        <v>131853</v>
      </c>
      <c r="DH50" s="274">
        <f>DG50/DF50*100</f>
        <v>70.30210288346699</v>
      </c>
      <c r="DI50" s="317" t="s">
        <v>199</v>
      </c>
      <c r="DJ50" s="317" t="s">
        <v>200</v>
      </c>
      <c r="DK50" s="273">
        <f>(DK45)</f>
        <v>28255</v>
      </c>
      <c r="DL50" s="273">
        <f>(DL45)</f>
        <v>0</v>
      </c>
      <c r="DM50" s="273">
        <f>(DM45)</f>
        <v>79674</v>
      </c>
      <c r="DN50" s="273">
        <f>(DN45)</f>
        <v>107929</v>
      </c>
      <c r="DO50" s="273">
        <f>(DO45)</f>
        <v>147992</v>
      </c>
      <c r="DP50" s="274">
        <f>DO50/DN50*100</f>
        <v>137.11977318422296</v>
      </c>
      <c r="DQ50" s="317" t="s">
        <v>199</v>
      </c>
      <c r="DR50" s="317" t="s">
        <v>200</v>
      </c>
      <c r="DS50" s="273">
        <f>(DS45)</f>
        <v>0</v>
      </c>
      <c r="DT50" s="273">
        <f>(DT45)</f>
        <v>0</v>
      </c>
      <c r="DU50" s="273">
        <f>(DU45)</f>
        <v>0</v>
      </c>
      <c r="DV50" s="273">
        <f>(DV45)</f>
        <v>0</v>
      </c>
      <c r="DW50" s="273">
        <f>(DW45)</f>
        <v>0</v>
      </c>
      <c r="DX50" s="276">
        <v>0</v>
      </c>
      <c r="DY50" s="317" t="s">
        <v>266</v>
      </c>
      <c r="DZ50" s="273">
        <f>(DZ45)</f>
        <v>180956</v>
      </c>
      <c r="EA50" s="273">
        <f>(EA45-EA55)</f>
        <v>253154</v>
      </c>
      <c r="EB50" s="273">
        <f>(EB45-EB55)</f>
        <v>0</v>
      </c>
      <c r="EC50" s="273">
        <f>(EC45-EC55)</f>
        <v>-34688</v>
      </c>
      <c r="ED50" s="273">
        <f>(ED45-ED55)</f>
        <v>218466</v>
      </c>
      <c r="EE50" s="273">
        <f>(EE45-EE55)</f>
        <v>218856</v>
      </c>
      <c r="EF50" s="274">
        <f>EE50/ED50*100</f>
        <v>100.17851748098103</v>
      </c>
      <c r="EG50" s="317" t="s">
        <v>199</v>
      </c>
      <c r="EH50" s="317" t="s">
        <v>200</v>
      </c>
      <c r="EI50" s="320">
        <v>0</v>
      </c>
      <c r="EJ50" s="320">
        <v>0</v>
      </c>
      <c r="EK50" s="320">
        <v>0</v>
      </c>
      <c r="EL50" s="320">
        <v>0</v>
      </c>
      <c r="EM50" s="320">
        <v>0</v>
      </c>
      <c r="EN50" s="276">
        <v>0</v>
      </c>
      <c r="EO50" s="317" t="s">
        <v>199</v>
      </c>
      <c r="EP50" s="317" t="s">
        <v>200</v>
      </c>
      <c r="EQ50" s="321">
        <f>EQ45</f>
        <v>253154</v>
      </c>
      <c r="ER50" s="321">
        <f>ER45</f>
        <v>0</v>
      </c>
      <c r="ES50" s="321">
        <f>ES45</f>
        <v>-34688</v>
      </c>
      <c r="ET50" s="321">
        <f>ET45</f>
        <v>218466</v>
      </c>
      <c r="EU50" s="321">
        <f>EU45</f>
        <v>218856</v>
      </c>
      <c r="EV50" s="274">
        <f>EU50/ET50*100</f>
        <v>100.17851748098103</v>
      </c>
      <c r="EW50" s="317" t="s">
        <v>199</v>
      </c>
      <c r="EX50" s="317" t="s">
        <v>200</v>
      </c>
      <c r="EY50" s="322">
        <f aca="true" t="shared" si="86" ref="EY50:FC51">(C50+AI50+BG50+EA50)</f>
        <v>10058821</v>
      </c>
      <c r="EZ50" s="273">
        <f t="shared" si="86"/>
        <v>369201</v>
      </c>
      <c r="FA50" s="273">
        <f t="shared" si="86"/>
        <v>84401</v>
      </c>
      <c r="FB50" s="273">
        <f t="shared" si="86"/>
        <v>10512423</v>
      </c>
      <c r="FC50" s="273">
        <f t="shared" si="86"/>
        <v>8261047</v>
      </c>
      <c r="FD50" s="274">
        <f>FC50/FB50*100</f>
        <v>78.58366239638569</v>
      </c>
      <c r="FE50" s="317" t="s">
        <v>199</v>
      </c>
      <c r="FF50" s="317" t="s">
        <v>200</v>
      </c>
      <c r="FG50" s="323">
        <f aca="true" t="shared" si="87" ref="FG50:FK51">(FG45)</f>
        <v>10058821</v>
      </c>
      <c r="FH50" s="323">
        <f t="shared" si="87"/>
        <v>369201</v>
      </c>
      <c r="FI50" s="323">
        <f t="shared" si="87"/>
        <v>84401</v>
      </c>
      <c r="FJ50" s="323">
        <f t="shared" si="87"/>
        <v>10512423</v>
      </c>
      <c r="FK50" s="323">
        <f t="shared" si="87"/>
        <v>8261047</v>
      </c>
      <c r="FL50" s="274">
        <f>FK50/FJ50*100</f>
        <v>78.58366239638569</v>
      </c>
      <c r="FM50" s="317" t="s">
        <v>199</v>
      </c>
      <c r="FN50" s="317" t="s">
        <v>200</v>
      </c>
      <c r="FO50" s="324">
        <v>0</v>
      </c>
      <c r="FP50" s="324">
        <v>0</v>
      </c>
      <c r="FQ50" s="324">
        <v>0</v>
      </c>
      <c r="FR50" s="324">
        <v>0</v>
      </c>
      <c r="FS50" s="324">
        <v>0</v>
      </c>
      <c r="FT50" s="276">
        <v>0</v>
      </c>
      <c r="FU50" s="33"/>
      <c r="FV50" s="26"/>
      <c r="FW50" s="27"/>
      <c r="FX50" s="28"/>
      <c r="FY50" s="28"/>
      <c r="FZ50" s="28"/>
      <c r="GA50" s="38"/>
      <c r="GB50" s="38"/>
      <c r="GC50" s="38"/>
      <c r="GD50" s="33"/>
      <c r="GE50" s="26"/>
      <c r="GF50" s="27"/>
      <c r="GG50" s="28"/>
      <c r="GH50" s="28"/>
      <c r="GI50" s="28"/>
      <c r="GJ50" s="38"/>
      <c r="GK50" s="38"/>
      <c r="GL50" s="130"/>
      <c r="GM50" s="33"/>
      <c r="GN50" s="26"/>
      <c r="GO50" s="27"/>
      <c r="GP50" s="28"/>
      <c r="GQ50" s="28"/>
      <c r="GR50" s="28"/>
      <c r="GS50" s="38"/>
      <c r="GT50" s="38"/>
      <c r="GU50" s="38"/>
      <c r="GV50" s="33"/>
      <c r="GW50" s="26"/>
      <c r="GX50" s="27"/>
      <c r="GY50" s="28"/>
      <c r="GZ50" s="28"/>
      <c r="HA50" s="28"/>
      <c r="HB50" s="38"/>
      <c r="HC50" s="38"/>
      <c r="HD50" s="38"/>
      <c r="HE50" s="33"/>
      <c r="HF50" s="26"/>
      <c r="HG50" s="27"/>
      <c r="HH50" s="28"/>
      <c r="HI50" s="28"/>
      <c r="HJ50" s="28"/>
      <c r="HK50" s="38"/>
      <c r="HL50" s="38"/>
      <c r="HM50" s="38"/>
      <c r="HN50" s="33"/>
      <c r="HO50" s="26"/>
      <c r="HP50" s="27"/>
      <c r="HQ50" s="38"/>
      <c r="HR50" s="38"/>
      <c r="HS50" s="38"/>
      <c r="HT50" s="38"/>
      <c r="HU50" s="38"/>
      <c r="HV50" s="38"/>
      <c r="HW50" s="156"/>
      <c r="HX50" s="156"/>
      <c r="HY50" s="156"/>
      <c r="HZ50" s="156"/>
      <c r="IA50" s="156"/>
      <c r="IB50" s="156"/>
      <c r="IC50" s="156"/>
      <c r="ID50" s="156"/>
      <c r="IE50" s="156"/>
      <c r="IF50" s="156"/>
      <c r="IG50" s="156"/>
      <c r="IH50" s="156"/>
      <c r="II50" s="156"/>
      <c r="IJ50" s="156"/>
      <c r="IK50" s="156"/>
      <c r="IL50" s="156"/>
      <c r="IM50" s="156"/>
      <c r="IN50" s="156"/>
      <c r="IO50" s="156"/>
    </row>
    <row r="51" spans="1:249" ht="12.75">
      <c r="A51" s="325" t="s">
        <v>199</v>
      </c>
      <c r="B51" s="325" t="s">
        <v>201</v>
      </c>
      <c r="C51" s="284">
        <v>0</v>
      </c>
      <c r="D51" s="284">
        <v>0</v>
      </c>
      <c r="E51" s="284">
        <v>0</v>
      </c>
      <c r="F51" s="284">
        <v>0</v>
      </c>
      <c r="G51" s="284">
        <v>0</v>
      </c>
      <c r="H51" s="326">
        <v>0</v>
      </c>
      <c r="I51" s="325" t="s">
        <v>199</v>
      </c>
      <c r="J51" s="325" t="s">
        <v>201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327">
        <v>0</v>
      </c>
      <c r="Q51" s="325" t="s">
        <v>199</v>
      </c>
      <c r="R51" s="325" t="s">
        <v>201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327">
        <v>0</v>
      </c>
      <c r="Y51" s="325" t="s">
        <v>199</v>
      </c>
      <c r="Z51" s="325" t="s">
        <v>201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327">
        <v>0</v>
      </c>
      <c r="AG51" s="325" t="s">
        <v>199</v>
      </c>
      <c r="AH51" s="325" t="s">
        <v>201</v>
      </c>
      <c r="AI51" s="328">
        <f>(-AI50)</f>
        <v>-8444625</v>
      </c>
      <c r="AJ51" s="328">
        <f>(-AJ50)</f>
        <v>-377269</v>
      </c>
      <c r="AK51" s="328">
        <f>(-AK50)</f>
        <v>0</v>
      </c>
      <c r="AL51" s="328">
        <f>(-AL50)</f>
        <v>-8821894</v>
      </c>
      <c r="AM51" s="328">
        <f>(-AM50)</f>
        <v>-6669646</v>
      </c>
      <c r="AN51" s="329">
        <f>AM51/AL51*100</f>
        <v>75.60333415930864</v>
      </c>
      <c r="AO51" s="325" t="s">
        <v>199</v>
      </c>
      <c r="AP51" s="325" t="s">
        <v>201</v>
      </c>
      <c r="AQ51" s="328">
        <f>(-AQ50)</f>
        <v>0</v>
      </c>
      <c r="AR51" s="328">
        <f>(-AR50)</f>
        <v>0</v>
      </c>
      <c r="AS51" s="328">
        <f>(-AS50)</f>
        <v>0</v>
      </c>
      <c r="AT51" s="328">
        <f>(-AT50)</f>
        <v>0</v>
      </c>
      <c r="AU51" s="328">
        <f>(-AU50)</f>
        <v>0</v>
      </c>
      <c r="AV51" s="327">
        <v>0</v>
      </c>
      <c r="AW51" s="325" t="s">
        <v>199</v>
      </c>
      <c r="AX51" s="325" t="s">
        <v>201</v>
      </c>
      <c r="AY51" s="330">
        <f t="shared" si="84"/>
        <v>-8444625</v>
      </c>
      <c r="AZ51" s="330">
        <f t="shared" si="84"/>
        <v>-377269</v>
      </c>
      <c r="BA51" s="330">
        <f t="shared" si="84"/>
        <v>0</v>
      </c>
      <c r="BB51" s="330">
        <f t="shared" si="84"/>
        <v>-8821894</v>
      </c>
      <c r="BC51" s="330">
        <f t="shared" si="84"/>
        <v>-6669646</v>
      </c>
      <c r="BD51" s="329">
        <f>BC51/BB51*100</f>
        <v>75.60333415930864</v>
      </c>
      <c r="BE51" s="325" t="s">
        <v>199</v>
      </c>
      <c r="BF51" s="325" t="s">
        <v>201</v>
      </c>
      <c r="BG51" s="284">
        <v>0</v>
      </c>
      <c r="BH51" s="284">
        <v>0</v>
      </c>
      <c r="BI51" s="284">
        <v>0</v>
      </c>
      <c r="BJ51" s="284">
        <v>0</v>
      </c>
      <c r="BK51" s="328">
        <f>BK46</f>
        <v>-180956</v>
      </c>
      <c r="BL51" s="329">
        <v>0</v>
      </c>
      <c r="BM51" s="325" t="s">
        <v>199</v>
      </c>
      <c r="BN51" s="325" t="s">
        <v>201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327">
        <v>0</v>
      </c>
      <c r="BU51" s="325" t="s">
        <v>199</v>
      </c>
      <c r="BV51" s="325" t="s">
        <v>201</v>
      </c>
      <c r="BW51" s="331">
        <v>0</v>
      </c>
      <c r="BX51" s="331">
        <v>0</v>
      </c>
      <c r="BY51" s="331">
        <v>0</v>
      </c>
      <c r="BZ51" s="331">
        <v>0</v>
      </c>
      <c r="CA51" s="331">
        <v>0</v>
      </c>
      <c r="CB51" s="327">
        <v>0</v>
      </c>
      <c r="CC51" s="325" t="s">
        <v>199</v>
      </c>
      <c r="CD51" s="325" t="s">
        <v>201</v>
      </c>
      <c r="CE51" s="331">
        <v>0</v>
      </c>
      <c r="CF51" s="331">
        <v>0</v>
      </c>
      <c r="CG51" s="331">
        <v>0</v>
      </c>
      <c r="CH51" s="331">
        <v>0</v>
      </c>
      <c r="CI51" s="331">
        <v>0</v>
      </c>
      <c r="CJ51" s="327">
        <v>0</v>
      </c>
      <c r="CK51" s="325" t="s">
        <v>199</v>
      </c>
      <c r="CL51" s="325" t="s">
        <v>201</v>
      </c>
      <c r="CM51" s="331">
        <v>0</v>
      </c>
      <c r="CN51" s="331">
        <v>0</v>
      </c>
      <c r="CO51" s="331">
        <v>0</v>
      </c>
      <c r="CP51" s="331">
        <v>0</v>
      </c>
      <c r="CQ51" s="331">
        <v>0</v>
      </c>
      <c r="CR51" s="327">
        <v>0</v>
      </c>
      <c r="CS51" s="325" t="s">
        <v>199</v>
      </c>
      <c r="CT51" s="325" t="s">
        <v>201</v>
      </c>
      <c r="CU51" s="284">
        <v>0</v>
      </c>
      <c r="CV51" s="284">
        <v>0</v>
      </c>
      <c r="CW51" s="284">
        <v>0</v>
      </c>
      <c r="CX51" s="284">
        <v>0</v>
      </c>
      <c r="CY51" s="328">
        <f>BK51</f>
        <v>-180956</v>
      </c>
      <c r="CZ51" s="327">
        <v>0</v>
      </c>
      <c r="DA51" s="325" t="s">
        <v>199</v>
      </c>
      <c r="DB51" s="325" t="s">
        <v>201</v>
      </c>
      <c r="DC51" s="284">
        <v>0</v>
      </c>
      <c r="DD51" s="284">
        <v>0</v>
      </c>
      <c r="DE51" s="284">
        <v>0</v>
      </c>
      <c r="DF51" s="284">
        <v>0</v>
      </c>
      <c r="DG51" s="284">
        <v>0</v>
      </c>
      <c r="DH51" s="327">
        <v>0</v>
      </c>
      <c r="DI51" s="325" t="s">
        <v>199</v>
      </c>
      <c r="DJ51" s="325" t="s">
        <v>201</v>
      </c>
      <c r="DK51" s="284">
        <v>0</v>
      </c>
      <c r="DL51" s="284">
        <v>0</v>
      </c>
      <c r="DM51" s="284">
        <v>0</v>
      </c>
      <c r="DN51" s="284">
        <v>0</v>
      </c>
      <c r="DO51" s="284">
        <v>0</v>
      </c>
      <c r="DP51" s="327">
        <v>0</v>
      </c>
      <c r="DQ51" s="325" t="s">
        <v>199</v>
      </c>
      <c r="DR51" s="325" t="s">
        <v>201</v>
      </c>
      <c r="DS51" s="284">
        <v>0</v>
      </c>
      <c r="DT51" s="284">
        <v>0</v>
      </c>
      <c r="DU51" s="284">
        <v>0</v>
      </c>
      <c r="DV51" s="284">
        <v>0</v>
      </c>
      <c r="DW51" s="284">
        <v>0</v>
      </c>
      <c r="DX51" s="327">
        <v>0</v>
      </c>
      <c r="DY51" s="325" t="s">
        <v>267</v>
      </c>
      <c r="DZ51" s="330">
        <f>DZ46</f>
        <v>-180956</v>
      </c>
      <c r="EA51" s="284">
        <v>0</v>
      </c>
      <c r="EB51" s="284">
        <v>0</v>
      </c>
      <c r="EC51" s="284">
        <v>0</v>
      </c>
      <c r="ED51" s="284">
        <v>0</v>
      </c>
      <c r="EE51" s="328">
        <f>EE46</f>
        <v>-9267</v>
      </c>
      <c r="EF51" s="327">
        <v>0</v>
      </c>
      <c r="EG51" s="325" t="s">
        <v>199</v>
      </c>
      <c r="EH51" s="325" t="s">
        <v>201</v>
      </c>
      <c r="EI51" s="332">
        <v>0</v>
      </c>
      <c r="EJ51" s="332">
        <v>0</v>
      </c>
      <c r="EK51" s="332">
        <v>0</v>
      </c>
      <c r="EL51" s="332">
        <v>0</v>
      </c>
      <c r="EM51" s="332">
        <v>0</v>
      </c>
      <c r="EN51" s="327">
        <v>0</v>
      </c>
      <c r="EO51" s="325" t="s">
        <v>199</v>
      </c>
      <c r="EP51" s="325" t="s">
        <v>201</v>
      </c>
      <c r="EQ51" s="332">
        <v>0</v>
      </c>
      <c r="ER51" s="332">
        <v>0</v>
      </c>
      <c r="ES51" s="332">
        <v>0</v>
      </c>
      <c r="ET51" s="332">
        <v>0</v>
      </c>
      <c r="EU51" s="312">
        <f>EE51-EM51</f>
        <v>-9267</v>
      </c>
      <c r="EV51" s="329"/>
      <c r="EW51" s="325" t="s">
        <v>199</v>
      </c>
      <c r="EX51" s="325" t="s">
        <v>201</v>
      </c>
      <c r="EY51" s="333">
        <f t="shared" si="86"/>
        <v>-8444625</v>
      </c>
      <c r="EZ51" s="333">
        <f t="shared" si="86"/>
        <v>-377269</v>
      </c>
      <c r="FA51" s="333">
        <f t="shared" si="86"/>
        <v>0</v>
      </c>
      <c r="FB51" s="333">
        <f t="shared" si="86"/>
        <v>-8821894</v>
      </c>
      <c r="FC51" s="269">
        <f>(AM51+BK51+EE51)</f>
        <v>-6859869</v>
      </c>
      <c r="FD51" s="329">
        <f>FC51/FB51*100</f>
        <v>77.75959448163853</v>
      </c>
      <c r="FE51" s="325" t="s">
        <v>199</v>
      </c>
      <c r="FF51" s="325" t="s">
        <v>201</v>
      </c>
      <c r="FG51" s="334">
        <f t="shared" si="87"/>
        <v>-8444625</v>
      </c>
      <c r="FH51" s="334">
        <f t="shared" si="87"/>
        <v>-377269</v>
      </c>
      <c r="FI51" s="334">
        <f t="shared" si="87"/>
        <v>0</v>
      </c>
      <c r="FJ51" s="334">
        <f t="shared" si="87"/>
        <v>-8821894</v>
      </c>
      <c r="FK51" s="334">
        <f t="shared" si="87"/>
        <v>-6859869</v>
      </c>
      <c r="FL51" s="329">
        <f>FK51/FJ51*100</f>
        <v>77.75959448163853</v>
      </c>
      <c r="FM51" s="325" t="s">
        <v>199</v>
      </c>
      <c r="FN51" s="325" t="s">
        <v>201</v>
      </c>
      <c r="FO51" s="335">
        <v>0</v>
      </c>
      <c r="FP51" s="335">
        <v>0</v>
      </c>
      <c r="FQ51" s="335">
        <v>0</v>
      </c>
      <c r="FR51" s="335">
        <v>0</v>
      </c>
      <c r="FS51" s="335">
        <v>0</v>
      </c>
      <c r="FT51" s="327">
        <v>0</v>
      </c>
      <c r="FU51" s="300" t="s">
        <v>187</v>
      </c>
      <c r="FV51" s="295"/>
      <c r="FW51" s="295" t="s">
        <v>212</v>
      </c>
      <c r="FX51" s="296">
        <f>C41</f>
        <v>13688</v>
      </c>
      <c r="FY51" s="296">
        <f>D41</f>
        <v>0</v>
      </c>
      <c r="FZ51" s="296">
        <f>E41</f>
        <v>0</v>
      </c>
      <c r="GA51" s="296">
        <f>F41</f>
        <v>13688</v>
      </c>
      <c r="GB51" s="296">
        <f>G41</f>
        <v>15789</v>
      </c>
      <c r="GC51" s="344">
        <f>GB51/GA51*100</f>
        <v>115.34921098772648</v>
      </c>
      <c r="GD51" s="300" t="s">
        <v>187</v>
      </c>
      <c r="GE51" s="295"/>
      <c r="GF51" s="295" t="s">
        <v>212</v>
      </c>
      <c r="GG51" s="296">
        <f>AA41</f>
        <v>0</v>
      </c>
      <c r="GH51" s="296">
        <f>AB41</f>
        <v>0</v>
      </c>
      <c r="GI51" s="296">
        <f>AC41</f>
        <v>0</v>
      </c>
      <c r="GJ51" s="296">
        <f>AD41</f>
        <v>0</v>
      </c>
      <c r="GK51" s="296">
        <f>AE41</f>
        <v>0</v>
      </c>
      <c r="GL51" s="345">
        <v>0</v>
      </c>
      <c r="GM51" s="300" t="s">
        <v>187</v>
      </c>
      <c r="GN51" s="295"/>
      <c r="GO51" s="295" t="s">
        <v>212</v>
      </c>
      <c r="GP51" s="296">
        <f>AI41</f>
        <v>139152</v>
      </c>
      <c r="GQ51" s="296">
        <f>AJ41</f>
        <v>21125</v>
      </c>
      <c r="GR51" s="296">
        <f>AK41</f>
        <v>0</v>
      </c>
      <c r="GS51" s="296">
        <f>AL41</f>
        <v>160277</v>
      </c>
      <c r="GT51" s="296">
        <f>AM41</f>
        <v>119405</v>
      </c>
      <c r="GU51" s="344">
        <f>GT51/GS51*100</f>
        <v>74.49914834942007</v>
      </c>
      <c r="GV51" s="300" t="s">
        <v>187</v>
      </c>
      <c r="GW51" s="295"/>
      <c r="GX51" s="295" t="s">
        <v>212</v>
      </c>
      <c r="GY51" s="296">
        <f>BG41</f>
        <v>4370</v>
      </c>
      <c r="GZ51" s="296">
        <f>BH41</f>
        <v>0</v>
      </c>
      <c r="HA51" s="296">
        <f>BI41</f>
        <v>0</v>
      </c>
      <c r="HB51" s="296">
        <f>BJ41</f>
        <v>4370</v>
      </c>
      <c r="HC51" s="296">
        <f>BK41</f>
        <v>12089</v>
      </c>
      <c r="HD51" s="344">
        <f>HC51/HB51*100</f>
        <v>276.6361556064073</v>
      </c>
      <c r="HE51" s="300" t="s">
        <v>187</v>
      </c>
      <c r="HF51" s="295"/>
      <c r="HG51" s="295" t="s">
        <v>212</v>
      </c>
      <c r="HH51" s="296">
        <f>EA41</f>
        <v>5406</v>
      </c>
      <c r="HI51" s="296">
        <f>EB41</f>
        <v>0</v>
      </c>
      <c r="HJ51" s="296">
        <f>EC41</f>
        <v>282</v>
      </c>
      <c r="HK51" s="296">
        <f>ED41</f>
        <v>5688</v>
      </c>
      <c r="HL51" s="296">
        <f>EE41</f>
        <v>5688</v>
      </c>
      <c r="HM51" s="297">
        <f>HL51/HK51*100</f>
        <v>100</v>
      </c>
      <c r="HN51" s="300" t="s">
        <v>187</v>
      </c>
      <c r="HO51" s="295"/>
      <c r="HP51" s="295" t="s">
        <v>212</v>
      </c>
      <c r="HQ51" s="296">
        <f>HQ48+HQ49</f>
        <v>162616</v>
      </c>
      <c r="HR51" s="296">
        <f>HR48+HR49</f>
        <v>21125</v>
      </c>
      <c r="HS51" s="296">
        <f>HS48+HS49</f>
        <v>282</v>
      </c>
      <c r="HT51" s="296">
        <f>HT48+HT49</f>
        <v>184023</v>
      </c>
      <c r="HU51" s="296">
        <f>HU48+HU49</f>
        <v>152971</v>
      </c>
      <c r="HV51" s="297">
        <f>HU51/HT51*100</f>
        <v>83.12602229069192</v>
      </c>
      <c r="HW51" s="156"/>
      <c r="HX51" s="156"/>
      <c r="HY51" s="156"/>
      <c r="HZ51" s="156"/>
      <c r="IA51" s="156"/>
      <c r="IB51" s="156"/>
      <c r="IC51" s="156"/>
      <c r="ID51" s="156"/>
      <c r="IE51" s="156"/>
      <c r="IF51" s="156"/>
      <c r="IG51" s="156"/>
      <c r="IH51" s="156"/>
      <c r="II51" s="156"/>
      <c r="IJ51" s="156"/>
      <c r="IK51" s="156"/>
      <c r="IL51" s="156"/>
      <c r="IM51" s="156"/>
      <c r="IN51" s="156"/>
      <c r="IO51" s="156"/>
    </row>
    <row r="52" spans="1:230" ht="12.75">
      <c r="A52" s="336" t="s">
        <v>202</v>
      </c>
      <c r="B52" s="336" t="s">
        <v>200</v>
      </c>
      <c r="C52" s="264">
        <f>(C50+C51)</f>
        <v>1145235</v>
      </c>
      <c r="D52" s="264">
        <f>(D50+D51)</f>
        <v>-8068</v>
      </c>
      <c r="E52" s="264">
        <f>(E50+E51)</f>
        <v>39415</v>
      </c>
      <c r="F52" s="264">
        <f>(F50+F51)</f>
        <v>1176582</v>
      </c>
      <c r="G52" s="264">
        <f>(G50+G51)</f>
        <v>911744</v>
      </c>
      <c r="H52" s="265">
        <f>G52/F52*100</f>
        <v>77.49090161161737</v>
      </c>
      <c r="I52" s="336" t="s">
        <v>202</v>
      </c>
      <c r="J52" s="336" t="s">
        <v>200</v>
      </c>
      <c r="K52" s="264">
        <f>(K50+K51)</f>
        <v>0</v>
      </c>
      <c r="L52" s="264">
        <f>(L50+L51)</f>
        <v>0</v>
      </c>
      <c r="M52" s="264">
        <f>(M50+M51)</f>
        <v>0</v>
      </c>
      <c r="N52" s="264">
        <f>(N50+N51)</f>
        <v>0</v>
      </c>
      <c r="O52" s="264">
        <f>(O50+O51)</f>
        <v>0</v>
      </c>
      <c r="P52" s="266">
        <v>0</v>
      </c>
      <c r="Q52" s="336" t="s">
        <v>202</v>
      </c>
      <c r="R52" s="336" t="s">
        <v>200</v>
      </c>
      <c r="S52" s="264">
        <f>(S50+S51)</f>
        <v>0</v>
      </c>
      <c r="T52" s="264">
        <f>(T50+T51)</f>
        <v>0</v>
      </c>
      <c r="U52" s="264">
        <f>(U50+U51)</f>
        <v>0</v>
      </c>
      <c r="V52" s="264">
        <f>(V50+V51)</f>
        <v>0</v>
      </c>
      <c r="W52" s="264">
        <f>(W50+W51)</f>
        <v>0</v>
      </c>
      <c r="X52" s="266">
        <v>0</v>
      </c>
      <c r="Y52" s="336" t="s">
        <v>202</v>
      </c>
      <c r="Z52" s="336" t="s">
        <v>200</v>
      </c>
      <c r="AA52" s="264">
        <f>(AA50+AA51)</f>
        <v>0</v>
      </c>
      <c r="AB52" s="264">
        <f>(AB50+AB51)</f>
        <v>0</v>
      </c>
      <c r="AC52" s="264">
        <f>(AC50+AC51)</f>
        <v>0</v>
      </c>
      <c r="AD52" s="264">
        <f>(AD50+AD51)</f>
        <v>0</v>
      </c>
      <c r="AE52" s="264">
        <f>(AE50+AE51)</f>
        <v>0</v>
      </c>
      <c r="AF52" s="266">
        <v>0</v>
      </c>
      <c r="AG52" s="336" t="s">
        <v>202</v>
      </c>
      <c r="AH52" s="336" t="s">
        <v>200</v>
      </c>
      <c r="AI52" s="264">
        <f>(AI50+AI51)</f>
        <v>0</v>
      </c>
      <c r="AJ52" s="264">
        <f>(AJ50+AJ51)</f>
        <v>0</v>
      </c>
      <c r="AK52" s="264">
        <f>(AK50+AK51)</f>
        <v>0</v>
      </c>
      <c r="AL52" s="264">
        <f>(AL50+AL51)</f>
        <v>0</v>
      </c>
      <c r="AM52" s="264">
        <f>(AM50+AM51)</f>
        <v>0</v>
      </c>
      <c r="AN52" s="266">
        <v>0</v>
      </c>
      <c r="AO52" s="336" t="s">
        <v>202</v>
      </c>
      <c r="AP52" s="336" t="s">
        <v>200</v>
      </c>
      <c r="AQ52" s="264">
        <f>(AQ50+AQ51)</f>
        <v>0</v>
      </c>
      <c r="AR52" s="264">
        <f>(AR50+AR51)</f>
        <v>0</v>
      </c>
      <c r="AS52" s="264">
        <f>(AS50+AS51)</f>
        <v>0</v>
      </c>
      <c r="AT52" s="264">
        <f>(AT50+AT51)</f>
        <v>0</v>
      </c>
      <c r="AU52" s="264">
        <f>(AU50+AU51)</f>
        <v>0</v>
      </c>
      <c r="AV52" s="266">
        <v>0</v>
      </c>
      <c r="AW52" s="336" t="s">
        <v>202</v>
      </c>
      <c r="AX52" s="336" t="s">
        <v>200</v>
      </c>
      <c r="AY52" s="264">
        <f>(AY50+AY51)</f>
        <v>0</v>
      </c>
      <c r="AZ52" s="264">
        <f>(AZ50+AZ51)</f>
        <v>0</v>
      </c>
      <c r="BA52" s="264">
        <f>(BA50+BA51)</f>
        <v>0</v>
      </c>
      <c r="BB52" s="264">
        <f>(BB50+BB51)</f>
        <v>0</v>
      </c>
      <c r="BC52" s="264">
        <f>(BC50+BC51)</f>
        <v>0</v>
      </c>
      <c r="BD52" s="266">
        <v>0</v>
      </c>
      <c r="BE52" s="336" t="s">
        <v>202</v>
      </c>
      <c r="BF52" s="336" t="s">
        <v>200</v>
      </c>
      <c r="BG52" s="264">
        <f>SUM(BG50:BG51)</f>
        <v>215807</v>
      </c>
      <c r="BH52" s="264">
        <f>SUM(BH50:BH51)</f>
        <v>0</v>
      </c>
      <c r="BI52" s="264">
        <f>SUM(BI50:BI51)</f>
        <v>79674</v>
      </c>
      <c r="BJ52" s="264">
        <f>SUM(BJ50:BJ51)</f>
        <v>295481</v>
      </c>
      <c r="BK52" s="264">
        <f>SUM(BK50:BK51)</f>
        <v>279845</v>
      </c>
      <c r="BL52" s="265">
        <f>BK52/BJ52*100</f>
        <v>94.70828919625966</v>
      </c>
      <c r="BM52" s="336" t="s">
        <v>202</v>
      </c>
      <c r="BN52" s="336" t="s">
        <v>200</v>
      </c>
      <c r="BO52" s="264">
        <f>SUM(BO50:BO51)</f>
        <v>0</v>
      </c>
      <c r="BP52" s="264">
        <f>SUM(BP50:BP51)</f>
        <v>0</v>
      </c>
      <c r="BQ52" s="264">
        <f>SUM(BQ50:BQ51)</f>
        <v>0</v>
      </c>
      <c r="BR52" s="264">
        <f>SUM(BR50:BR51)</f>
        <v>0</v>
      </c>
      <c r="BS52" s="264">
        <f>SUM(BS50:BS51)</f>
        <v>0</v>
      </c>
      <c r="BT52" s="266">
        <v>0</v>
      </c>
      <c r="BU52" s="336" t="s">
        <v>202</v>
      </c>
      <c r="BV52" s="336" t="s">
        <v>200</v>
      </c>
      <c r="BW52" s="264">
        <f>SUM(BW50:BW51)</f>
        <v>0</v>
      </c>
      <c r="BX52" s="264">
        <f>SUM(BX50:BX51)</f>
        <v>0</v>
      </c>
      <c r="BY52" s="264">
        <f>SUM(BY50:BY51)</f>
        <v>0</v>
      </c>
      <c r="BZ52" s="264">
        <f>SUM(BZ50:BZ51)</f>
        <v>0</v>
      </c>
      <c r="CA52" s="264">
        <f>SUM(CA50:CA51)</f>
        <v>0</v>
      </c>
      <c r="CB52" s="266">
        <v>0</v>
      </c>
      <c r="CC52" s="336" t="s">
        <v>202</v>
      </c>
      <c r="CD52" s="336" t="s">
        <v>200</v>
      </c>
      <c r="CE52" s="264">
        <f>SUM(CE50:CE51)</f>
        <v>0</v>
      </c>
      <c r="CF52" s="264">
        <f>SUM(CF50:CF51)</f>
        <v>0</v>
      </c>
      <c r="CG52" s="264">
        <f>SUM(CG50:CG51)</f>
        <v>0</v>
      </c>
      <c r="CH52" s="264">
        <f>SUM(CH50:CH51)</f>
        <v>0</v>
      </c>
      <c r="CI52" s="264">
        <f>SUM(CI50:CI51)</f>
        <v>0</v>
      </c>
      <c r="CJ52" s="266">
        <v>0</v>
      </c>
      <c r="CK52" s="336" t="s">
        <v>202</v>
      </c>
      <c r="CL52" s="336" t="s">
        <v>200</v>
      </c>
      <c r="CM52" s="264">
        <f>SUM(CM50:CM51)</f>
        <v>0</v>
      </c>
      <c r="CN52" s="264">
        <f>SUM(CN50:CN51)</f>
        <v>0</v>
      </c>
      <c r="CO52" s="264">
        <f>SUM(CO50:CO51)</f>
        <v>0</v>
      </c>
      <c r="CP52" s="264">
        <f>SUM(CP50:CP51)</f>
        <v>0</v>
      </c>
      <c r="CQ52" s="264">
        <f>SUM(CQ50:CQ51)</f>
        <v>0</v>
      </c>
      <c r="CR52" s="266">
        <v>0</v>
      </c>
      <c r="CS52" s="336" t="s">
        <v>202</v>
      </c>
      <c r="CT52" s="336" t="s">
        <v>200</v>
      </c>
      <c r="CU52" s="264">
        <f>SUM(CU50:CU51)</f>
        <v>215807</v>
      </c>
      <c r="CV52" s="264">
        <f>SUM(CV50:CV51)</f>
        <v>0</v>
      </c>
      <c r="CW52" s="264">
        <f>SUM(CW50:CW51)</f>
        <v>79674</v>
      </c>
      <c r="CX52" s="264">
        <f>SUM(CX50:CX51)</f>
        <v>295481</v>
      </c>
      <c r="CY52" s="264">
        <f>SUM(CY50:CY51)</f>
        <v>279845</v>
      </c>
      <c r="CZ52" s="265">
        <f>CY52/CX52*100</f>
        <v>94.70828919625966</v>
      </c>
      <c r="DA52" s="336" t="s">
        <v>202</v>
      </c>
      <c r="DB52" s="336" t="s">
        <v>200</v>
      </c>
      <c r="DC52" s="264">
        <f>SUM(DC50:DC51)</f>
        <v>187552</v>
      </c>
      <c r="DD52" s="264">
        <f>SUM(DD50:DD51)</f>
        <v>0</v>
      </c>
      <c r="DE52" s="264">
        <f>SUM(DE50:DE51)</f>
        <v>0</v>
      </c>
      <c r="DF52" s="264">
        <f>SUM(DF50:DF51)</f>
        <v>187552</v>
      </c>
      <c r="DG52" s="264">
        <f>SUM(DG50:DG51)</f>
        <v>131853</v>
      </c>
      <c r="DH52" s="265">
        <f>DG52/DF52*100</f>
        <v>70.30210288346699</v>
      </c>
      <c r="DI52" s="336" t="s">
        <v>202</v>
      </c>
      <c r="DJ52" s="336" t="s">
        <v>200</v>
      </c>
      <c r="DK52" s="264">
        <f>SUM(DK50:DK51)</f>
        <v>28255</v>
      </c>
      <c r="DL52" s="264">
        <f>SUM(DL50:DL51)</f>
        <v>0</v>
      </c>
      <c r="DM52" s="264">
        <f>SUM(DM50:DM51)</f>
        <v>79674</v>
      </c>
      <c r="DN52" s="264">
        <f>SUM(DN50:DN51)</f>
        <v>107929</v>
      </c>
      <c r="DO52" s="264">
        <f>SUM(DO50:DO51)</f>
        <v>147992</v>
      </c>
      <c r="DP52" s="265">
        <f>DO52/DN52*100</f>
        <v>137.11977318422296</v>
      </c>
      <c r="DQ52" s="336" t="s">
        <v>202</v>
      </c>
      <c r="DR52" s="336" t="s">
        <v>200</v>
      </c>
      <c r="DS52" s="264">
        <f>SUM(DS50:DS51)</f>
        <v>0</v>
      </c>
      <c r="DT52" s="264">
        <f>SUM(DT50:DT51)</f>
        <v>0</v>
      </c>
      <c r="DU52" s="264">
        <f>SUM(DU50:DU51)</f>
        <v>0</v>
      </c>
      <c r="DV52" s="264">
        <f>SUM(DV50:DV51)</f>
        <v>0</v>
      </c>
      <c r="DW52" s="264">
        <f>SUM(DW50:DW51)</f>
        <v>0</v>
      </c>
      <c r="DX52" s="266">
        <v>0</v>
      </c>
      <c r="DY52" s="336" t="s">
        <v>266</v>
      </c>
      <c r="DZ52" s="264">
        <f>SUM(DZ50:DZ51)</f>
        <v>0</v>
      </c>
      <c r="EA52" s="264">
        <f>SUM(EA50:EA51)</f>
        <v>253154</v>
      </c>
      <c r="EB52" s="264">
        <f>SUM(EB50:EB51)</f>
        <v>0</v>
      </c>
      <c r="EC52" s="264">
        <f>SUM(EC50:EC51)</f>
        <v>-34688</v>
      </c>
      <c r="ED52" s="264">
        <f>SUM(ED50:ED51)</f>
        <v>218466</v>
      </c>
      <c r="EE52" s="264">
        <f>SUM(EE50:EE51)</f>
        <v>209589</v>
      </c>
      <c r="EF52" s="265">
        <f>EE52/ED52*100</f>
        <v>95.93666749059349</v>
      </c>
      <c r="EG52" s="336" t="s">
        <v>202</v>
      </c>
      <c r="EH52" s="336" t="s">
        <v>200</v>
      </c>
      <c r="EI52" s="337">
        <v>0</v>
      </c>
      <c r="EJ52" s="337">
        <v>0</v>
      </c>
      <c r="EK52" s="337">
        <v>0</v>
      </c>
      <c r="EL52" s="337">
        <v>0</v>
      </c>
      <c r="EM52" s="337">
        <v>0</v>
      </c>
      <c r="EN52" s="266">
        <v>0</v>
      </c>
      <c r="EO52" s="336" t="s">
        <v>202</v>
      </c>
      <c r="EP52" s="336" t="s">
        <v>200</v>
      </c>
      <c r="EQ52" s="264">
        <f>SUM(EQ50:EQ51)</f>
        <v>253154</v>
      </c>
      <c r="ER52" s="264">
        <f>SUM(ER50:ER51)</f>
        <v>0</v>
      </c>
      <c r="ES52" s="264">
        <f>SUM(ES50:ES51)</f>
        <v>-34688</v>
      </c>
      <c r="ET52" s="264">
        <f>SUM(ET50:ET51)</f>
        <v>218466</v>
      </c>
      <c r="EU52" s="264">
        <f>SUM(EU50:EU51)</f>
        <v>209589</v>
      </c>
      <c r="EV52" s="265">
        <f>EU52/ET52*100</f>
        <v>95.93666749059349</v>
      </c>
      <c r="EW52" s="336" t="s">
        <v>202</v>
      </c>
      <c r="EX52" s="336" t="s">
        <v>200</v>
      </c>
      <c r="EY52" s="264">
        <f>SUM(EY50:EY51)</f>
        <v>1614196</v>
      </c>
      <c r="EZ52" s="264">
        <f>SUM(EZ50:EZ51)</f>
        <v>-8068</v>
      </c>
      <c r="FA52" s="264">
        <f>SUM(FA50:FA51)</f>
        <v>84401</v>
      </c>
      <c r="FB52" s="264">
        <f>SUM(FB50:FB51)</f>
        <v>1690529</v>
      </c>
      <c r="FC52" s="264">
        <f>SUM(FC50:FC51)</f>
        <v>1401178</v>
      </c>
      <c r="FD52" s="265">
        <f>FC52/FB52*100</f>
        <v>82.88399666613232</v>
      </c>
      <c r="FE52" s="336" t="s">
        <v>202</v>
      </c>
      <c r="FF52" s="336" t="s">
        <v>200</v>
      </c>
      <c r="FG52" s="338">
        <f>SUM(FG50:FG51)</f>
        <v>1614196</v>
      </c>
      <c r="FH52" s="338">
        <f>SUM(FH50:FH51)</f>
        <v>-8068</v>
      </c>
      <c r="FI52" s="338">
        <f>SUM(FI50:FI51)</f>
        <v>84401</v>
      </c>
      <c r="FJ52" s="338">
        <f>SUM(FJ50:FJ51)</f>
        <v>1690529</v>
      </c>
      <c r="FK52" s="338">
        <f>SUM(FK50:FK51)</f>
        <v>1401178</v>
      </c>
      <c r="FL52" s="265">
        <f>FK52/FJ52*100</f>
        <v>82.88399666613232</v>
      </c>
      <c r="FM52" s="336" t="s">
        <v>202</v>
      </c>
      <c r="FN52" s="336" t="s">
        <v>200</v>
      </c>
      <c r="FO52" s="337">
        <v>0</v>
      </c>
      <c r="FP52" s="337">
        <v>0</v>
      </c>
      <c r="FQ52" s="337">
        <v>0</v>
      </c>
      <c r="FR52" s="337">
        <v>0</v>
      </c>
      <c r="FS52" s="337">
        <v>0</v>
      </c>
      <c r="FT52" s="266">
        <v>0</v>
      </c>
      <c r="FU52" s="32"/>
      <c r="FV52" s="31"/>
      <c r="FW52" s="31"/>
      <c r="FX52" s="31"/>
      <c r="FY52" s="31"/>
      <c r="FZ52" s="31"/>
      <c r="GA52" s="31"/>
      <c r="GB52" s="31"/>
      <c r="GC52" s="31"/>
      <c r="GD52" s="32"/>
      <c r="GE52" s="31"/>
      <c r="GF52" s="31"/>
      <c r="GG52" s="31"/>
      <c r="GH52" s="31"/>
      <c r="GI52" s="31"/>
      <c r="GJ52" s="31"/>
      <c r="GK52" s="31"/>
      <c r="GL52" s="230"/>
      <c r="GM52" s="32"/>
      <c r="GN52" s="31"/>
      <c r="GO52" s="31"/>
      <c r="GP52" s="31"/>
      <c r="GQ52" s="31"/>
      <c r="GR52" s="31"/>
      <c r="GS52" s="31"/>
      <c r="GT52" s="31"/>
      <c r="GU52" s="31"/>
      <c r="GV52" s="32"/>
      <c r="GW52" s="31"/>
      <c r="GX52" s="31"/>
      <c r="GY52" s="31"/>
      <c r="GZ52" s="31"/>
      <c r="HA52" s="31"/>
      <c r="HB52" s="31"/>
      <c r="HC52" s="31"/>
      <c r="HD52" s="31"/>
      <c r="HE52" s="32"/>
      <c r="HF52" s="31"/>
      <c r="HG52" s="31"/>
      <c r="HH52" s="31"/>
      <c r="HI52" s="31"/>
      <c r="HJ52" s="31"/>
      <c r="HK52" s="31"/>
      <c r="HL52" s="31"/>
      <c r="HM52" s="31"/>
      <c r="HN52" s="32"/>
      <c r="HO52" s="31"/>
      <c r="HP52" s="31"/>
      <c r="HQ52" s="31"/>
      <c r="HR52" s="31"/>
      <c r="HS52" s="31"/>
      <c r="HT52" s="31"/>
      <c r="HU52" s="31"/>
      <c r="HV52" s="31"/>
    </row>
    <row r="53" spans="1:230" ht="12.75">
      <c r="A53" s="307"/>
      <c r="B53" s="307"/>
      <c r="C53" s="267"/>
      <c r="D53" s="267"/>
      <c r="E53" s="267"/>
      <c r="F53" s="267"/>
      <c r="G53" s="267"/>
      <c r="H53" s="267"/>
      <c r="I53" s="307"/>
      <c r="J53" s="307"/>
      <c r="K53" s="267"/>
      <c r="L53" s="267"/>
      <c r="M53" s="267"/>
      <c r="N53" s="267"/>
      <c r="O53" s="267"/>
      <c r="P53" s="267"/>
      <c r="Q53" s="307"/>
      <c r="R53" s="307"/>
      <c r="S53" s="267"/>
      <c r="T53" s="267"/>
      <c r="U53" s="267"/>
      <c r="V53" s="267"/>
      <c r="W53" s="267"/>
      <c r="X53" s="267"/>
      <c r="Y53" s="307"/>
      <c r="Z53" s="307"/>
      <c r="AA53" s="267"/>
      <c r="AB53" s="267"/>
      <c r="AC53" s="267"/>
      <c r="AD53" s="267"/>
      <c r="AE53" s="267"/>
      <c r="AF53" s="267"/>
      <c r="AG53" s="307"/>
      <c r="AH53" s="307"/>
      <c r="AI53" s="267"/>
      <c r="AJ53" s="267"/>
      <c r="AK53" s="267"/>
      <c r="AL53" s="267"/>
      <c r="AM53" s="267"/>
      <c r="AN53" s="267"/>
      <c r="AO53" s="307"/>
      <c r="AP53" s="307"/>
      <c r="AQ53" s="267"/>
      <c r="AR53" s="267"/>
      <c r="AS53" s="267"/>
      <c r="AT53" s="267"/>
      <c r="AU53" s="267"/>
      <c r="AV53" s="267"/>
      <c r="AW53" s="307"/>
      <c r="AX53" s="307"/>
      <c r="AY53" s="307"/>
      <c r="AZ53" s="307"/>
      <c r="BA53" s="307"/>
      <c r="BB53" s="307"/>
      <c r="BC53" s="307"/>
      <c r="BD53" s="267"/>
      <c r="BE53" s="307"/>
      <c r="BF53" s="307"/>
      <c r="BG53" s="267"/>
      <c r="BH53" s="267"/>
      <c r="BI53" s="267"/>
      <c r="BJ53" s="269"/>
      <c r="BK53" s="267"/>
      <c r="BL53" s="267"/>
      <c r="BM53" s="307"/>
      <c r="BN53" s="307"/>
      <c r="BO53" s="267"/>
      <c r="BP53" s="267"/>
      <c r="BQ53" s="267"/>
      <c r="BR53" s="267"/>
      <c r="BS53" s="267"/>
      <c r="BT53" s="267"/>
      <c r="BU53" s="307"/>
      <c r="BV53" s="307"/>
      <c r="BW53" s="307"/>
      <c r="BX53" s="307"/>
      <c r="BY53" s="307"/>
      <c r="BZ53" s="307"/>
      <c r="CA53" s="267"/>
      <c r="CB53" s="267"/>
      <c r="CC53" s="307"/>
      <c r="CD53" s="307"/>
      <c r="CE53" s="307"/>
      <c r="CF53" s="307"/>
      <c r="CG53" s="307"/>
      <c r="CH53" s="307"/>
      <c r="CI53" s="307"/>
      <c r="CJ53" s="267"/>
      <c r="CK53" s="307"/>
      <c r="CL53" s="307"/>
      <c r="CM53" s="307"/>
      <c r="CN53" s="307"/>
      <c r="CO53" s="307"/>
      <c r="CP53" s="307"/>
      <c r="CQ53" s="267"/>
      <c r="CR53" s="267"/>
      <c r="CS53" s="307"/>
      <c r="CT53" s="307"/>
      <c r="CU53" s="267"/>
      <c r="CV53" s="267"/>
      <c r="CW53" s="267"/>
      <c r="CX53" s="269"/>
      <c r="CY53" s="269"/>
      <c r="CZ53" s="267"/>
      <c r="DA53" s="307"/>
      <c r="DB53" s="307"/>
      <c r="DC53" s="267"/>
      <c r="DD53" s="267"/>
      <c r="DE53" s="267"/>
      <c r="DF53" s="267"/>
      <c r="DG53" s="267"/>
      <c r="DH53" s="267"/>
      <c r="DI53" s="307"/>
      <c r="DJ53" s="307"/>
      <c r="DK53" s="307"/>
      <c r="DL53" s="307"/>
      <c r="DM53" s="307"/>
      <c r="DN53" s="307"/>
      <c r="DO53" s="307"/>
      <c r="DP53" s="267"/>
      <c r="DQ53" s="307"/>
      <c r="DR53" s="307"/>
      <c r="DS53" s="307"/>
      <c r="DT53" s="307"/>
      <c r="DU53" s="307"/>
      <c r="DV53" s="307"/>
      <c r="DW53" s="267"/>
      <c r="DX53" s="267"/>
      <c r="DY53" s="307"/>
      <c r="DZ53" s="307"/>
      <c r="EA53" s="269"/>
      <c r="EB53" s="269"/>
      <c r="EC53" s="269"/>
      <c r="ED53" s="269"/>
      <c r="EE53" s="267"/>
      <c r="EF53" s="267"/>
      <c r="EG53" s="307"/>
      <c r="EH53" s="307"/>
      <c r="EI53" s="270"/>
      <c r="EJ53" s="270"/>
      <c r="EK53" s="270"/>
      <c r="EL53" s="270"/>
      <c r="EM53" s="267"/>
      <c r="EN53" s="267"/>
      <c r="EO53" s="307"/>
      <c r="EP53" s="307"/>
      <c r="EQ53" s="267"/>
      <c r="ER53" s="267"/>
      <c r="ES53" s="267"/>
      <c r="ET53" s="267"/>
      <c r="EU53" s="267"/>
      <c r="EV53" s="267"/>
      <c r="EW53" s="307"/>
      <c r="EX53" s="307"/>
      <c r="EY53" s="267"/>
      <c r="EZ53" s="267"/>
      <c r="FA53" s="267"/>
      <c r="FB53" s="267"/>
      <c r="FC53" s="267"/>
      <c r="FD53" s="267"/>
      <c r="FE53" s="307"/>
      <c r="FF53" s="307"/>
      <c r="FG53" s="269"/>
      <c r="FH53" s="269"/>
      <c r="FI53" s="269"/>
      <c r="FJ53" s="269"/>
      <c r="FK53" s="269"/>
      <c r="FL53" s="267"/>
      <c r="FM53" s="307"/>
      <c r="FN53" s="307"/>
      <c r="FO53" s="267"/>
      <c r="FP53" s="267"/>
      <c r="FQ53" s="267"/>
      <c r="FR53" s="267"/>
      <c r="FS53" s="267"/>
      <c r="FT53" s="267"/>
      <c r="FU53" s="32"/>
      <c r="FV53" s="31"/>
      <c r="FW53" s="31"/>
      <c r="FX53" s="31"/>
      <c r="FY53" s="31"/>
      <c r="FZ53" s="31"/>
      <c r="GA53" s="31"/>
      <c r="GB53" s="31"/>
      <c r="GC53" s="31"/>
      <c r="GD53" s="32"/>
      <c r="GE53" s="31"/>
      <c r="GF53" s="31"/>
      <c r="GG53" s="31"/>
      <c r="GH53" s="31"/>
      <c r="GI53" s="31"/>
      <c r="GJ53" s="31"/>
      <c r="GK53" s="31"/>
      <c r="GL53" s="230"/>
      <c r="GM53" s="32"/>
      <c r="GN53" s="31"/>
      <c r="GO53" s="31"/>
      <c r="GP53" s="31"/>
      <c r="GQ53" s="31"/>
      <c r="GR53" s="31"/>
      <c r="GS53" s="31"/>
      <c r="GT53" s="31"/>
      <c r="GU53" s="31"/>
      <c r="GV53" s="32"/>
      <c r="GW53" s="31"/>
      <c r="GX53" s="31"/>
      <c r="GY53" s="31"/>
      <c r="GZ53" s="31"/>
      <c r="HA53" s="31"/>
      <c r="HB53" s="31"/>
      <c r="HC53" s="31"/>
      <c r="HD53" s="31"/>
      <c r="HE53" s="32"/>
      <c r="HF53" s="31"/>
      <c r="HG53" s="31"/>
      <c r="HH53" s="31"/>
      <c r="HI53" s="31"/>
      <c r="HJ53" s="31"/>
      <c r="HK53" s="31"/>
      <c r="HL53" s="31"/>
      <c r="HM53" s="31"/>
      <c r="HN53" s="32"/>
      <c r="HO53" s="31"/>
      <c r="HP53" s="31"/>
      <c r="HQ53" s="31"/>
      <c r="HR53" s="31"/>
      <c r="HS53" s="31"/>
      <c r="HT53" s="31"/>
      <c r="HU53" s="31"/>
      <c r="HV53" s="31"/>
    </row>
    <row r="54" spans="1:242" ht="12.75">
      <c r="A54" s="307"/>
      <c r="B54" s="307"/>
      <c r="C54" s="267"/>
      <c r="D54" s="267"/>
      <c r="E54" s="267"/>
      <c r="F54" s="267"/>
      <c r="G54" s="267"/>
      <c r="H54" s="267"/>
      <c r="I54" s="307"/>
      <c r="J54" s="307"/>
      <c r="K54" s="267"/>
      <c r="L54" s="267"/>
      <c r="M54" s="267"/>
      <c r="N54" s="267"/>
      <c r="O54" s="267"/>
      <c r="P54" s="267"/>
      <c r="Q54" s="307"/>
      <c r="R54" s="307"/>
      <c r="S54" s="267"/>
      <c r="T54" s="267"/>
      <c r="U54" s="267"/>
      <c r="V54" s="267"/>
      <c r="W54" s="267"/>
      <c r="X54" s="267"/>
      <c r="Y54" s="307"/>
      <c r="Z54" s="307"/>
      <c r="AA54" s="267"/>
      <c r="AB54" s="267"/>
      <c r="AC54" s="267"/>
      <c r="AD54" s="267"/>
      <c r="AE54" s="267"/>
      <c r="AF54" s="267"/>
      <c r="AG54" s="307"/>
      <c r="AH54" s="307"/>
      <c r="AI54" s="267"/>
      <c r="AJ54" s="267"/>
      <c r="AK54" s="267"/>
      <c r="AL54" s="267"/>
      <c r="AM54" s="267"/>
      <c r="AN54" s="267"/>
      <c r="AO54" s="307"/>
      <c r="AP54" s="307"/>
      <c r="AQ54" s="267"/>
      <c r="AR54" s="267"/>
      <c r="AS54" s="267"/>
      <c r="AT54" s="267"/>
      <c r="AU54" s="267"/>
      <c r="AV54" s="267"/>
      <c r="AW54" s="307"/>
      <c r="AX54" s="307"/>
      <c r="AY54" s="307"/>
      <c r="AZ54" s="307"/>
      <c r="BA54" s="307"/>
      <c r="BB54" s="307"/>
      <c r="BC54" s="307"/>
      <c r="BD54" s="267"/>
      <c r="BE54" s="307"/>
      <c r="BF54" s="307"/>
      <c r="BG54" s="269"/>
      <c r="BH54" s="269"/>
      <c r="BI54" s="269"/>
      <c r="BJ54" s="269"/>
      <c r="BK54" s="267"/>
      <c r="BL54" s="267"/>
      <c r="BM54" s="307"/>
      <c r="BN54" s="307"/>
      <c r="BO54" s="267"/>
      <c r="BP54" s="267"/>
      <c r="BQ54" s="267"/>
      <c r="BR54" s="267"/>
      <c r="BS54" s="267"/>
      <c r="BT54" s="267"/>
      <c r="BU54" s="307"/>
      <c r="BV54" s="307"/>
      <c r="BW54" s="307"/>
      <c r="BX54" s="307"/>
      <c r="BY54" s="307"/>
      <c r="BZ54" s="307"/>
      <c r="CA54" s="267"/>
      <c r="CB54" s="267"/>
      <c r="CC54" s="307"/>
      <c r="CD54" s="307"/>
      <c r="CE54" s="307"/>
      <c r="CF54" s="307"/>
      <c r="CG54" s="307"/>
      <c r="CH54" s="307"/>
      <c r="CI54" s="307"/>
      <c r="CJ54" s="267"/>
      <c r="CK54" s="307"/>
      <c r="CL54" s="307"/>
      <c r="CM54" s="307"/>
      <c r="CN54" s="307"/>
      <c r="CO54" s="307"/>
      <c r="CP54" s="307"/>
      <c r="CQ54" s="267"/>
      <c r="CR54" s="267"/>
      <c r="CS54" s="307"/>
      <c r="CT54" s="307"/>
      <c r="CU54" s="269"/>
      <c r="CV54" s="269"/>
      <c r="CW54" s="269"/>
      <c r="CX54" s="269"/>
      <c r="CY54" s="269"/>
      <c r="CZ54" s="267"/>
      <c r="DA54" s="307"/>
      <c r="DB54" s="307"/>
      <c r="DC54" s="269"/>
      <c r="DD54" s="269"/>
      <c r="DE54" s="269"/>
      <c r="DF54" s="269"/>
      <c r="DG54" s="267"/>
      <c r="DH54" s="267"/>
      <c r="DI54" s="307"/>
      <c r="DJ54" s="307"/>
      <c r="DK54" s="307"/>
      <c r="DL54" s="307"/>
      <c r="DM54" s="307"/>
      <c r="DN54" s="307"/>
      <c r="DO54" s="307"/>
      <c r="DP54" s="267"/>
      <c r="DQ54" s="307"/>
      <c r="DR54" s="307"/>
      <c r="DS54" s="307"/>
      <c r="DT54" s="307"/>
      <c r="DU54" s="307"/>
      <c r="DV54" s="307"/>
      <c r="DW54" s="267"/>
      <c r="DX54" s="267"/>
      <c r="DY54" s="307"/>
      <c r="DZ54" s="307"/>
      <c r="EA54" s="269"/>
      <c r="EB54" s="269"/>
      <c r="EC54" s="269"/>
      <c r="ED54" s="269"/>
      <c r="EE54" s="267"/>
      <c r="EF54" s="267"/>
      <c r="EG54" s="307"/>
      <c r="EH54" s="307"/>
      <c r="EI54" s="270"/>
      <c r="EJ54" s="270"/>
      <c r="EK54" s="270"/>
      <c r="EL54" s="270"/>
      <c r="EM54" s="267"/>
      <c r="EN54" s="267"/>
      <c r="EO54" s="307"/>
      <c r="EP54" s="307"/>
      <c r="EQ54" s="267"/>
      <c r="ER54" s="267"/>
      <c r="ES54" s="267"/>
      <c r="ET54" s="267"/>
      <c r="EU54" s="267"/>
      <c r="EV54" s="267"/>
      <c r="EW54" s="307"/>
      <c r="EX54" s="307"/>
      <c r="EY54" s="267"/>
      <c r="EZ54" s="267"/>
      <c r="FA54" s="267"/>
      <c r="FB54" s="267"/>
      <c r="FC54" s="267"/>
      <c r="FD54" s="267"/>
      <c r="FE54" s="307"/>
      <c r="FF54" s="307"/>
      <c r="FG54" s="269"/>
      <c r="FH54" s="269"/>
      <c r="FI54" s="269"/>
      <c r="FJ54" s="269"/>
      <c r="FK54" s="269"/>
      <c r="FL54" s="267"/>
      <c r="FM54" s="307"/>
      <c r="FN54" s="307"/>
      <c r="FO54" s="267"/>
      <c r="FP54" s="267"/>
      <c r="FQ54" s="267"/>
      <c r="FR54" s="267"/>
      <c r="FS54" s="267"/>
      <c r="FT54" s="267"/>
      <c r="FU54" s="71" t="s">
        <v>189</v>
      </c>
      <c r="FV54" s="72" t="s">
        <v>106</v>
      </c>
      <c r="FW54" s="68" t="s">
        <v>193</v>
      </c>
      <c r="FX54" s="73">
        <v>0</v>
      </c>
      <c r="FY54" s="365">
        <f>GA54-FX54-FZ54</f>
        <v>0</v>
      </c>
      <c r="FZ54" s="365">
        <f>'[1]rshbö'!F54</f>
        <v>873</v>
      </c>
      <c r="GA54" s="365">
        <f>'[1]int.bev.'!FC54</f>
        <v>873</v>
      </c>
      <c r="GB54" s="73">
        <v>891</v>
      </c>
      <c r="GC54" s="392">
        <f>GB54/GA54*100</f>
        <v>102.06185567010309</v>
      </c>
      <c r="GD54" s="71" t="s">
        <v>189</v>
      </c>
      <c r="GE54" s="72" t="s">
        <v>106</v>
      </c>
      <c r="GF54" s="68" t="s">
        <v>193</v>
      </c>
      <c r="GG54" s="73">
        <v>0</v>
      </c>
      <c r="GH54" s="365">
        <f>GJ54-GG54-GI54</f>
        <v>0</v>
      </c>
      <c r="GI54" s="365">
        <f>'[1]rshbö'!I54</f>
        <v>0</v>
      </c>
      <c r="GJ54" s="365">
        <f>'[1]int.bev.'!FK54</f>
        <v>0</v>
      </c>
      <c r="GK54" s="73">
        <v>0</v>
      </c>
      <c r="GL54" s="231">
        <v>0</v>
      </c>
      <c r="GM54" s="71" t="s">
        <v>189</v>
      </c>
      <c r="GN54" s="72" t="s">
        <v>106</v>
      </c>
      <c r="GO54" s="68" t="s">
        <v>193</v>
      </c>
      <c r="GP54" s="73">
        <v>35048</v>
      </c>
      <c r="GQ54" s="365">
        <f>GS54-GP54-GR54</f>
        <v>1099</v>
      </c>
      <c r="GR54" s="369">
        <v>0</v>
      </c>
      <c r="GS54" s="365">
        <f>'[1]int.bev.'!FS54</f>
        <v>36147</v>
      </c>
      <c r="GT54" s="73">
        <v>23418</v>
      </c>
      <c r="GU54" s="169">
        <f>GT54/GS54*100</f>
        <v>64.78545937422193</v>
      </c>
      <c r="GV54" s="71" t="s">
        <v>189</v>
      </c>
      <c r="GW54" s="72" t="s">
        <v>106</v>
      </c>
      <c r="GX54" s="68" t="s">
        <v>193</v>
      </c>
      <c r="GY54" s="73">
        <v>320</v>
      </c>
      <c r="GZ54" s="365">
        <f>HB54-GY54-HA54</f>
        <v>0</v>
      </c>
      <c r="HA54" s="365">
        <f>'[1]rshbö'!L54</f>
        <v>39</v>
      </c>
      <c r="HB54" s="365">
        <f>'[1]int.bev.'!GA54</f>
        <v>359</v>
      </c>
      <c r="HC54" s="73">
        <v>2511</v>
      </c>
      <c r="HD54" s="169">
        <f>HC54/HB54*100</f>
        <v>699.4428969359332</v>
      </c>
      <c r="HE54" s="71" t="s">
        <v>189</v>
      </c>
      <c r="HF54" s="72" t="s">
        <v>106</v>
      </c>
      <c r="HG54" s="68" t="s">
        <v>193</v>
      </c>
      <c r="HH54" s="73">
        <v>2218</v>
      </c>
      <c r="HI54" s="365">
        <f>HK54-HH54-HJ54</f>
        <v>0</v>
      </c>
      <c r="HJ54" s="365">
        <f>'[1]rshbö'!O54</f>
        <v>1112</v>
      </c>
      <c r="HK54" s="365">
        <f>'[1]int.bev.'!GI54</f>
        <v>3330</v>
      </c>
      <c r="HL54" s="73">
        <v>0</v>
      </c>
      <c r="HM54" s="169">
        <f>HL54/HK54*100</f>
        <v>0</v>
      </c>
      <c r="HN54" s="71" t="s">
        <v>189</v>
      </c>
      <c r="HO54" s="72" t="s">
        <v>106</v>
      </c>
      <c r="HP54" s="68" t="s">
        <v>193</v>
      </c>
      <c r="HQ54" s="69">
        <f>FX54+GG54+GP54+GY54+HH54</f>
        <v>37586</v>
      </c>
      <c r="HR54" s="69">
        <f aca="true" t="shared" si="88" ref="HR54:HU55">FY54+GH54+GQ54+GZ54+HI54</f>
        <v>1099</v>
      </c>
      <c r="HS54" s="69">
        <f t="shared" si="88"/>
        <v>2024</v>
      </c>
      <c r="HT54" s="69">
        <f t="shared" si="88"/>
        <v>40709</v>
      </c>
      <c r="HU54" s="69">
        <f t="shared" si="88"/>
        <v>26820</v>
      </c>
      <c r="HV54" s="169">
        <f>HU54/HT54*100</f>
        <v>65.88223734309366</v>
      </c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</row>
    <row r="55" spans="1:242" ht="12.75">
      <c r="A55" s="317" t="s">
        <v>203</v>
      </c>
      <c r="B55" s="317" t="s">
        <v>204</v>
      </c>
      <c r="C55" s="273">
        <f>(K45+S45)</f>
        <v>500</v>
      </c>
      <c r="D55" s="273">
        <f>(L45+T45)</f>
        <v>20348</v>
      </c>
      <c r="E55" s="273">
        <f>(M45+U45)</f>
        <v>22</v>
      </c>
      <c r="F55" s="273">
        <f>(N45+V45)</f>
        <v>20870</v>
      </c>
      <c r="G55" s="273">
        <f>(O45+W45)</f>
        <v>16345</v>
      </c>
      <c r="H55" s="339">
        <f>G55/F55*100</f>
        <v>78.31816003833254</v>
      </c>
      <c r="I55" s="317" t="s">
        <v>203</v>
      </c>
      <c r="J55" s="317" t="s">
        <v>204</v>
      </c>
      <c r="K55" s="273">
        <f aca="true" t="shared" si="89" ref="K55:V55">(K45)</f>
        <v>0</v>
      </c>
      <c r="L55" s="273">
        <f t="shared" si="89"/>
        <v>20348</v>
      </c>
      <c r="M55" s="273">
        <f t="shared" si="89"/>
        <v>0</v>
      </c>
      <c r="N55" s="273">
        <f t="shared" si="89"/>
        <v>20348</v>
      </c>
      <c r="O55" s="273">
        <f t="shared" si="89"/>
        <v>15978</v>
      </c>
      <c r="P55" s="339">
        <f>O55/N55*100</f>
        <v>78.52368783172793</v>
      </c>
      <c r="Q55" s="317" t="s">
        <v>203</v>
      </c>
      <c r="R55" s="317" t="s">
        <v>204</v>
      </c>
      <c r="S55" s="273">
        <f t="shared" si="89"/>
        <v>500</v>
      </c>
      <c r="T55" s="273">
        <f t="shared" si="89"/>
        <v>0</v>
      </c>
      <c r="U55" s="273">
        <f t="shared" si="89"/>
        <v>22</v>
      </c>
      <c r="V55" s="273">
        <f t="shared" si="89"/>
        <v>522</v>
      </c>
      <c r="W55" s="273">
        <f>(W45)</f>
        <v>367</v>
      </c>
      <c r="X55" s="274">
        <f>W55/V55*100</f>
        <v>70.3065134099617</v>
      </c>
      <c r="Y55" s="317" t="s">
        <v>203</v>
      </c>
      <c r="Z55" s="317" t="s">
        <v>204</v>
      </c>
      <c r="AA55" s="273">
        <f>(AA45)</f>
        <v>2000</v>
      </c>
      <c r="AB55" s="273">
        <f>(AB45)</f>
        <v>0</v>
      </c>
      <c r="AC55" s="273">
        <f>(AC45)</f>
        <v>185</v>
      </c>
      <c r="AD55" s="273">
        <f>(AD45)</f>
        <v>2185</v>
      </c>
      <c r="AE55" s="273">
        <f>(AE45)</f>
        <v>1469</v>
      </c>
      <c r="AF55" s="274">
        <f>AE55/AD55*100</f>
        <v>67.23112128146454</v>
      </c>
      <c r="AG55" s="317" t="s">
        <v>203</v>
      </c>
      <c r="AH55" s="317" t="s">
        <v>204</v>
      </c>
      <c r="AI55" s="273">
        <f aca="true" t="shared" si="90" ref="AI55:AM56">(AQ45)</f>
        <v>126380</v>
      </c>
      <c r="AJ55" s="273">
        <f t="shared" si="90"/>
        <v>59661</v>
      </c>
      <c r="AK55" s="273">
        <f t="shared" si="90"/>
        <v>0</v>
      </c>
      <c r="AL55" s="273">
        <f t="shared" si="90"/>
        <v>186041</v>
      </c>
      <c r="AM55" s="273">
        <f t="shared" si="90"/>
        <v>186041</v>
      </c>
      <c r="AN55" s="274">
        <f>AM55/AL55*100</f>
        <v>100</v>
      </c>
      <c r="AO55" s="317" t="s">
        <v>203</v>
      </c>
      <c r="AP55" s="317" t="s">
        <v>204</v>
      </c>
      <c r="AQ55" s="273">
        <f aca="true" t="shared" si="91" ref="AQ55:AU56">(AQ45)</f>
        <v>126380</v>
      </c>
      <c r="AR55" s="273">
        <f t="shared" si="91"/>
        <v>59661</v>
      </c>
      <c r="AS55" s="273">
        <f t="shared" si="91"/>
        <v>0</v>
      </c>
      <c r="AT55" s="273">
        <f t="shared" si="91"/>
        <v>186041</v>
      </c>
      <c r="AU55" s="273">
        <f t="shared" si="91"/>
        <v>186041</v>
      </c>
      <c r="AV55" s="274">
        <f>AU55/AT55*100</f>
        <v>100</v>
      </c>
      <c r="AW55" s="317" t="s">
        <v>203</v>
      </c>
      <c r="AX55" s="317" t="s">
        <v>204</v>
      </c>
      <c r="AY55" s="322">
        <f aca="true" t="shared" si="92" ref="AY55:BC56">AY45-AY50</f>
        <v>0</v>
      </c>
      <c r="AZ55" s="322">
        <f t="shared" si="92"/>
        <v>0</v>
      </c>
      <c r="BA55" s="322">
        <f t="shared" si="92"/>
        <v>0</v>
      </c>
      <c r="BB55" s="322">
        <f t="shared" si="92"/>
        <v>0</v>
      </c>
      <c r="BC55" s="322">
        <f t="shared" si="92"/>
        <v>0</v>
      </c>
      <c r="BD55" s="276">
        <v>0</v>
      </c>
      <c r="BE55" s="317" t="s">
        <v>203</v>
      </c>
      <c r="BF55" s="317" t="s">
        <v>204</v>
      </c>
      <c r="BG55" s="273">
        <f>(BO45)</f>
        <v>43651</v>
      </c>
      <c r="BH55" s="273">
        <f>(BP45)</f>
        <v>0</v>
      </c>
      <c r="BI55" s="273">
        <f>(BQ45)</f>
        <v>3177</v>
      </c>
      <c r="BJ55" s="273">
        <f>(BR45)</f>
        <v>46828</v>
      </c>
      <c r="BK55" s="273">
        <f>(BS45)</f>
        <v>49175</v>
      </c>
      <c r="BL55" s="274">
        <f>BK55/BJ55*100</f>
        <v>105.01195865721363</v>
      </c>
      <c r="BM55" s="317" t="s">
        <v>203</v>
      </c>
      <c r="BN55" s="317" t="s">
        <v>204</v>
      </c>
      <c r="BO55" s="273">
        <f>(BO45)</f>
        <v>43651</v>
      </c>
      <c r="BP55" s="273">
        <f>(BP45)</f>
        <v>0</v>
      </c>
      <c r="BQ55" s="273">
        <f>(BQ45)</f>
        <v>3177</v>
      </c>
      <c r="BR55" s="273">
        <f>(BR45)</f>
        <v>46828</v>
      </c>
      <c r="BS55" s="273">
        <f>(BS45)</f>
        <v>49175</v>
      </c>
      <c r="BT55" s="274">
        <f>BS55/BR55*100</f>
        <v>105.01195865721363</v>
      </c>
      <c r="BU55" s="317" t="s">
        <v>203</v>
      </c>
      <c r="BV55" s="317" t="s">
        <v>204</v>
      </c>
      <c r="BW55" s="318">
        <f aca="true" t="shared" si="93" ref="BW55:CI55">BW45</f>
        <v>0</v>
      </c>
      <c r="BX55" s="318">
        <f t="shared" si="93"/>
        <v>0</v>
      </c>
      <c r="BY55" s="318">
        <f t="shared" si="93"/>
        <v>0</v>
      </c>
      <c r="BZ55" s="318">
        <f t="shared" si="93"/>
        <v>0</v>
      </c>
      <c r="CA55" s="318">
        <f t="shared" si="93"/>
        <v>1274</v>
      </c>
      <c r="CB55" s="276">
        <v>0</v>
      </c>
      <c r="CC55" s="317" t="s">
        <v>203</v>
      </c>
      <c r="CD55" s="317" t="s">
        <v>204</v>
      </c>
      <c r="CE55" s="318">
        <f t="shared" si="93"/>
        <v>37551</v>
      </c>
      <c r="CF55" s="318">
        <f t="shared" si="93"/>
        <v>0</v>
      </c>
      <c r="CG55" s="318">
        <f t="shared" si="93"/>
        <v>3177</v>
      </c>
      <c r="CH55" s="318">
        <f t="shared" si="93"/>
        <v>40728</v>
      </c>
      <c r="CI55" s="318">
        <f t="shared" si="93"/>
        <v>41901</v>
      </c>
      <c r="CJ55" s="274">
        <f>CI55/CH55*100</f>
        <v>102.8800824985268</v>
      </c>
      <c r="CK55" s="317" t="s">
        <v>203</v>
      </c>
      <c r="CL55" s="317" t="s">
        <v>204</v>
      </c>
      <c r="CM55" s="318">
        <f>CM45</f>
        <v>6100</v>
      </c>
      <c r="CN55" s="318">
        <f>CN45</f>
        <v>0</v>
      </c>
      <c r="CO55" s="318">
        <f>CO45</f>
        <v>0</v>
      </c>
      <c r="CP55" s="318">
        <f>CP45</f>
        <v>6100</v>
      </c>
      <c r="CQ55" s="318">
        <f>CQ45</f>
        <v>6000</v>
      </c>
      <c r="CR55" s="274">
        <f>CQ55/CP55*100</f>
        <v>98.36065573770492</v>
      </c>
      <c r="CS55" s="317" t="s">
        <v>203</v>
      </c>
      <c r="CT55" s="317" t="s">
        <v>204</v>
      </c>
      <c r="CU55" s="277">
        <v>0</v>
      </c>
      <c r="CV55" s="277">
        <v>0</v>
      </c>
      <c r="CW55" s="277">
        <v>0</v>
      </c>
      <c r="CX55" s="277">
        <v>0</v>
      </c>
      <c r="CY55" s="277">
        <v>0</v>
      </c>
      <c r="CZ55" s="276">
        <v>0</v>
      </c>
      <c r="DA55" s="317" t="s">
        <v>203</v>
      </c>
      <c r="DB55" s="317" t="s">
        <v>204</v>
      </c>
      <c r="DC55" s="277">
        <v>0</v>
      </c>
      <c r="DD55" s="277">
        <v>0</v>
      </c>
      <c r="DE55" s="277">
        <v>0</v>
      </c>
      <c r="DF55" s="277">
        <v>0</v>
      </c>
      <c r="DG55" s="277">
        <v>0</v>
      </c>
      <c r="DH55" s="276">
        <v>0</v>
      </c>
      <c r="DI55" s="317" t="s">
        <v>203</v>
      </c>
      <c r="DJ55" s="317" t="s">
        <v>204</v>
      </c>
      <c r="DK55" s="277">
        <v>0</v>
      </c>
      <c r="DL55" s="277">
        <v>0</v>
      </c>
      <c r="DM55" s="277">
        <v>0</v>
      </c>
      <c r="DN55" s="277">
        <v>0</v>
      </c>
      <c r="DO55" s="277">
        <v>0</v>
      </c>
      <c r="DP55" s="276">
        <v>0</v>
      </c>
      <c r="DQ55" s="317" t="s">
        <v>203</v>
      </c>
      <c r="DR55" s="317" t="s">
        <v>204</v>
      </c>
      <c r="DS55" s="277">
        <v>0</v>
      </c>
      <c r="DT55" s="277">
        <v>0</v>
      </c>
      <c r="DU55" s="277">
        <v>0</v>
      </c>
      <c r="DV55" s="277">
        <v>0</v>
      </c>
      <c r="DW55" s="277">
        <v>0</v>
      </c>
      <c r="DX55" s="276">
        <v>0</v>
      </c>
      <c r="DY55" s="317" t="s">
        <v>268</v>
      </c>
      <c r="DZ55" s="319">
        <v>0</v>
      </c>
      <c r="EA55" s="273">
        <f>(EI45)</f>
        <v>97266</v>
      </c>
      <c r="EB55" s="273">
        <f>(EJ45)</f>
        <v>0</v>
      </c>
      <c r="EC55" s="273">
        <f>(EK45)</f>
        <v>-1036</v>
      </c>
      <c r="ED55" s="273">
        <f>(EL45)</f>
        <v>96230</v>
      </c>
      <c r="EE55" s="273">
        <f>(EM45)</f>
        <v>76517</v>
      </c>
      <c r="EF55" s="274">
        <f>EE55/ED55*100</f>
        <v>79.5147043541515</v>
      </c>
      <c r="EG55" s="317" t="s">
        <v>203</v>
      </c>
      <c r="EH55" s="317" t="s">
        <v>204</v>
      </c>
      <c r="EI55" s="321">
        <f>(EI45)</f>
        <v>97266</v>
      </c>
      <c r="EJ55" s="321">
        <f>(EJ45)</f>
        <v>0</v>
      </c>
      <c r="EK55" s="321">
        <f>(EK45)</f>
        <v>-1036</v>
      </c>
      <c r="EL55" s="321">
        <f>(EL45)</f>
        <v>96230</v>
      </c>
      <c r="EM55" s="321">
        <f>(EM45)</f>
        <v>76517</v>
      </c>
      <c r="EN55" s="274">
        <f>EM55/EL55*100</f>
        <v>79.5147043541515</v>
      </c>
      <c r="EO55" s="317" t="s">
        <v>203</v>
      </c>
      <c r="EP55" s="317" t="s">
        <v>204</v>
      </c>
      <c r="EQ55" s="320">
        <v>0</v>
      </c>
      <c r="ER55" s="320">
        <v>0</v>
      </c>
      <c r="ES55" s="320">
        <v>0</v>
      </c>
      <c r="ET55" s="320">
        <v>0</v>
      </c>
      <c r="EU55" s="320">
        <v>0</v>
      </c>
      <c r="EV55" s="276">
        <v>0</v>
      </c>
      <c r="EW55" s="317" t="s">
        <v>203</v>
      </c>
      <c r="EX55" s="317" t="s">
        <v>204</v>
      </c>
      <c r="EY55" s="273">
        <f>(C55+AA55+AI55+BG55+EA55)</f>
        <v>269797</v>
      </c>
      <c r="EZ55" s="273">
        <f>(D55+AB55+AJ55+BH55+EB55)</f>
        <v>80009</v>
      </c>
      <c r="FA55" s="273">
        <f>(E55+AC55+AK55+BI55+EC55)</f>
        <v>2348</v>
      </c>
      <c r="FB55" s="273">
        <f>(F55+AD55+AL55+BJ55+ED55)</f>
        <v>352154</v>
      </c>
      <c r="FC55" s="273">
        <f>(G55+AE55+AM55+BK55+EE55)</f>
        <v>329547</v>
      </c>
      <c r="FD55" s="274">
        <f>FC55/FB55*100</f>
        <v>93.58036540831569</v>
      </c>
      <c r="FE55" s="317" t="s">
        <v>203</v>
      </c>
      <c r="FF55" s="317" t="s">
        <v>204</v>
      </c>
      <c r="FG55" s="320">
        <v>0</v>
      </c>
      <c r="FH55" s="320">
        <v>0</v>
      </c>
      <c r="FI55" s="320">
        <v>0</v>
      </c>
      <c r="FJ55" s="320">
        <v>0</v>
      </c>
      <c r="FK55" s="320">
        <v>0</v>
      </c>
      <c r="FL55" s="276">
        <v>0</v>
      </c>
      <c r="FM55" s="317" t="s">
        <v>203</v>
      </c>
      <c r="FN55" s="317" t="s">
        <v>204</v>
      </c>
      <c r="FO55" s="321">
        <f aca="true" t="shared" si="94" ref="FO55:FS56">(FO45)</f>
        <v>269797</v>
      </c>
      <c r="FP55" s="321">
        <f t="shared" si="94"/>
        <v>80009</v>
      </c>
      <c r="FQ55" s="321">
        <f t="shared" si="94"/>
        <v>2348</v>
      </c>
      <c r="FR55" s="321">
        <f t="shared" si="94"/>
        <v>352154</v>
      </c>
      <c r="FS55" s="321">
        <f t="shared" si="94"/>
        <v>329547</v>
      </c>
      <c r="FT55" s="274">
        <f>FS55/FR55*100</f>
        <v>93.58036540831569</v>
      </c>
      <c r="FU55" s="39"/>
      <c r="FV55" s="39" t="s">
        <v>107</v>
      </c>
      <c r="FW55" s="40" t="s">
        <v>55</v>
      </c>
      <c r="FX55" s="43">
        <f>FX56-FX54</f>
        <v>9176</v>
      </c>
      <c r="FY55" s="43">
        <f>FY56-FY54</f>
        <v>0</v>
      </c>
      <c r="FZ55" s="43">
        <f>FZ56-FZ54</f>
        <v>2376</v>
      </c>
      <c r="GA55" s="43">
        <f>GA56-GA54</f>
        <v>11552</v>
      </c>
      <c r="GB55" s="43">
        <f>GB56-GB54</f>
        <v>10467</v>
      </c>
      <c r="GC55" s="170">
        <f>GB55/GA55*100</f>
        <v>90.60768698060942</v>
      </c>
      <c r="GD55" s="39"/>
      <c r="GE55" s="39" t="s">
        <v>107</v>
      </c>
      <c r="GF55" s="40" t="s">
        <v>55</v>
      </c>
      <c r="GG55" s="43">
        <f>GG56-GG54</f>
        <v>0</v>
      </c>
      <c r="GH55" s="43">
        <f>GH56-GH54</f>
        <v>0</v>
      </c>
      <c r="GI55" s="43">
        <f>GI56-GI54</f>
        <v>0</v>
      </c>
      <c r="GJ55" s="43">
        <f>GJ56-GJ54</f>
        <v>0</v>
      </c>
      <c r="GK55" s="43">
        <f>GK56-GK54</f>
        <v>0</v>
      </c>
      <c r="GL55" s="232">
        <v>0</v>
      </c>
      <c r="GM55" s="39"/>
      <c r="GN55" s="39" t="s">
        <v>107</v>
      </c>
      <c r="GO55" s="40" t="s">
        <v>55</v>
      </c>
      <c r="GP55" s="43">
        <f>GP56-GP54</f>
        <v>68474</v>
      </c>
      <c r="GQ55" s="43">
        <f>GQ56-GQ54</f>
        <v>4875</v>
      </c>
      <c r="GR55" s="43">
        <f>GR56-GR54</f>
        <v>0</v>
      </c>
      <c r="GS55" s="43">
        <f>GS56-GS54</f>
        <v>73349</v>
      </c>
      <c r="GT55" s="43">
        <f>GT56-GT54</f>
        <v>60017</v>
      </c>
      <c r="GU55" s="166">
        <f>GT55/GS55*100</f>
        <v>81.82388307952392</v>
      </c>
      <c r="GV55" s="39"/>
      <c r="GW55" s="39" t="s">
        <v>107</v>
      </c>
      <c r="GX55" s="40" t="s">
        <v>55</v>
      </c>
      <c r="GY55" s="43">
        <f>GY56-GY54</f>
        <v>0</v>
      </c>
      <c r="GZ55" s="43">
        <f>GZ56-GZ54</f>
        <v>0</v>
      </c>
      <c r="HA55" s="43">
        <f>HA56-HA54</f>
        <v>965</v>
      </c>
      <c r="HB55" s="43">
        <f>HB56-HB54</f>
        <v>965</v>
      </c>
      <c r="HC55" s="43">
        <f>HC56-HC54</f>
        <v>2124</v>
      </c>
      <c r="HD55" s="166">
        <f>HC55/HB55*100</f>
        <v>220.10362694300517</v>
      </c>
      <c r="HE55" s="39"/>
      <c r="HF55" s="39" t="s">
        <v>107</v>
      </c>
      <c r="HG55" s="40" t="s">
        <v>55</v>
      </c>
      <c r="HH55" s="43">
        <f>HH56-HH54</f>
        <v>1668</v>
      </c>
      <c r="HI55" s="43">
        <f>HI56-HI54</f>
        <v>0</v>
      </c>
      <c r="HJ55" s="43">
        <f>HJ56-HJ54</f>
        <v>-264</v>
      </c>
      <c r="HK55" s="43">
        <f>HK56-HK54</f>
        <v>1404</v>
      </c>
      <c r="HL55" s="43">
        <f>HL56-HL54</f>
        <v>0</v>
      </c>
      <c r="HM55" s="165">
        <f>HL55/HK55*100</f>
        <v>0</v>
      </c>
      <c r="HN55" s="39"/>
      <c r="HO55" s="39" t="s">
        <v>107</v>
      </c>
      <c r="HP55" s="40" t="s">
        <v>55</v>
      </c>
      <c r="HQ55" s="38">
        <f>FX55+GG55+GP55+GY55+HH55</f>
        <v>79318</v>
      </c>
      <c r="HR55" s="38">
        <f t="shared" si="88"/>
        <v>4875</v>
      </c>
      <c r="HS55" s="38">
        <f t="shared" si="88"/>
        <v>3077</v>
      </c>
      <c r="HT55" s="38">
        <f t="shared" si="88"/>
        <v>87270</v>
      </c>
      <c r="HU55" s="38">
        <f t="shared" si="88"/>
        <v>72608</v>
      </c>
      <c r="HV55" s="165">
        <f>HU55/HT55*100</f>
        <v>83.19926664374928</v>
      </c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</row>
    <row r="56" spans="1:242" ht="12.75">
      <c r="A56" s="325" t="s">
        <v>203</v>
      </c>
      <c r="B56" s="325" t="s">
        <v>205</v>
      </c>
      <c r="C56" s="284">
        <v>0</v>
      </c>
      <c r="D56" s="284">
        <v>0</v>
      </c>
      <c r="E56" s="284">
        <v>0</v>
      </c>
      <c r="F56" s="284">
        <v>0</v>
      </c>
      <c r="G56" s="284">
        <v>0</v>
      </c>
      <c r="H56" s="327">
        <v>0</v>
      </c>
      <c r="I56" s="325" t="s">
        <v>203</v>
      </c>
      <c r="J56" s="325" t="s">
        <v>205</v>
      </c>
      <c r="K56" s="284">
        <v>0</v>
      </c>
      <c r="L56" s="284">
        <v>0</v>
      </c>
      <c r="M56" s="284">
        <v>0</v>
      </c>
      <c r="N56" s="284">
        <v>0</v>
      </c>
      <c r="O56" s="284">
        <v>0</v>
      </c>
      <c r="P56" s="340">
        <v>0</v>
      </c>
      <c r="Q56" s="325" t="s">
        <v>203</v>
      </c>
      <c r="R56" s="325" t="s">
        <v>205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340">
        <v>0</v>
      </c>
      <c r="Y56" s="325" t="s">
        <v>203</v>
      </c>
      <c r="Z56" s="325" t="s">
        <v>205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340">
        <v>0</v>
      </c>
      <c r="AG56" s="325" t="s">
        <v>203</v>
      </c>
      <c r="AH56" s="325" t="s">
        <v>205</v>
      </c>
      <c r="AI56" s="328">
        <f t="shared" si="90"/>
        <v>-126380</v>
      </c>
      <c r="AJ56" s="328">
        <f t="shared" si="90"/>
        <v>-59661</v>
      </c>
      <c r="AK56" s="328">
        <f t="shared" si="90"/>
        <v>0</v>
      </c>
      <c r="AL56" s="328">
        <f t="shared" si="90"/>
        <v>-186041</v>
      </c>
      <c r="AM56" s="328">
        <f t="shared" si="90"/>
        <v>-186041</v>
      </c>
      <c r="AN56" s="329">
        <f>AM56/AL56*100</f>
        <v>100</v>
      </c>
      <c r="AO56" s="325" t="s">
        <v>203</v>
      </c>
      <c r="AP56" s="325" t="s">
        <v>205</v>
      </c>
      <c r="AQ56" s="328">
        <f t="shared" si="91"/>
        <v>-126380</v>
      </c>
      <c r="AR56" s="328">
        <f t="shared" si="91"/>
        <v>-59661</v>
      </c>
      <c r="AS56" s="328">
        <f t="shared" si="91"/>
        <v>0</v>
      </c>
      <c r="AT56" s="328">
        <f t="shared" si="91"/>
        <v>-186041</v>
      </c>
      <c r="AU56" s="328">
        <f t="shared" si="91"/>
        <v>-186041</v>
      </c>
      <c r="AV56" s="329">
        <f>AU56/AT56*100</f>
        <v>100</v>
      </c>
      <c r="AW56" s="325" t="s">
        <v>203</v>
      </c>
      <c r="AX56" s="325" t="s">
        <v>205</v>
      </c>
      <c r="AY56" s="333">
        <f t="shared" si="92"/>
        <v>0</v>
      </c>
      <c r="AZ56" s="333">
        <f t="shared" si="92"/>
        <v>0</v>
      </c>
      <c r="BA56" s="333">
        <f t="shared" si="92"/>
        <v>0</v>
      </c>
      <c r="BB56" s="333">
        <f t="shared" si="92"/>
        <v>0</v>
      </c>
      <c r="BC56" s="333">
        <f t="shared" si="92"/>
        <v>0</v>
      </c>
      <c r="BD56" s="327">
        <v>0</v>
      </c>
      <c r="BE56" s="325" t="s">
        <v>203</v>
      </c>
      <c r="BF56" s="325" t="s">
        <v>205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327">
        <v>0</v>
      </c>
      <c r="BM56" s="325" t="s">
        <v>203</v>
      </c>
      <c r="BN56" s="325" t="s">
        <v>205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327">
        <v>0</v>
      </c>
      <c r="BU56" s="325" t="s">
        <v>203</v>
      </c>
      <c r="BV56" s="325" t="s">
        <v>205</v>
      </c>
      <c r="BW56" s="331">
        <v>0</v>
      </c>
      <c r="BX56" s="331">
        <v>0</v>
      </c>
      <c r="BY56" s="331">
        <v>0</v>
      </c>
      <c r="BZ56" s="331">
        <v>0</v>
      </c>
      <c r="CA56" s="331">
        <v>0</v>
      </c>
      <c r="CB56" s="327">
        <v>0</v>
      </c>
      <c r="CC56" s="325" t="s">
        <v>203</v>
      </c>
      <c r="CD56" s="325" t="s">
        <v>205</v>
      </c>
      <c r="CE56" s="331">
        <v>0</v>
      </c>
      <c r="CF56" s="331">
        <v>0</v>
      </c>
      <c r="CG56" s="331">
        <v>0</v>
      </c>
      <c r="CH56" s="331">
        <v>0</v>
      </c>
      <c r="CI56" s="331">
        <v>0</v>
      </c>
      <c r="CJ56" s="327">
        <v>0</v>
      </c>
      <c r="CK56" s="325" t="s">
        <v>203</v>
      </c>
      <c r="CL56" s="325" t="s">
        <v>205</v>
      </c>
      <c r="CM56" s="331">
        <v>0</v>
      </c>
      <c r="CN56" s="331">
        <v>0</v>
      </c>
      <c r="CO56" s="331">
        <v>0</v>
      </c>
      <c r="CP56" s="331">
        <v>0</v>
      </c>
      <c r="CQ56" s="331">
        <v>0</v>
      </c>
      <c r="CR56" s="327">
        <v>0</v>
      </c>
      <c r="CS56" s="325" t="s">
        <v>203</v>
      </c>
      <c r="CT56" s="325" t="s">
        <v>205</v>
      </c>
      <c r="CU56" s="284">
        <v>0</v>
      </c>
      <c r="CV56" s="284">
        <v>0</v>
      </c>
      <c r="CW56" s="284">
        <v>0</v>
      </c>
      <c r="CX56" s="284">
        <v>0</v>
      </c>
      <c r="CY56" s="284">
        <v>0</v>
      </c>
      <c r="CZ56" s="327">
        <v>0</v>
      </c>
      <c r="DA56" s="325" t="s">
        <v>203</v>
      </c>
      <c r="DB56" s="325" t="s">
        <v>205</v>
      </c>
      <c r="DC56" s="284">
        <v>0</v>
      </c>
      <c r="DD56" s="284">
        <v>0</v>
      </c>
      <c r="DE56" s="284">
        <v>0</v>
      </c>
      <c r="DF56" s="284">
        <v>0</v>
      </c>
      <c r="DG56" s="284">
        <v>0</v>
      </c>
      <c r="DH56" s="327">
        <v>0</v>
      </c>
      <c r="DI56" s="325" t="s">
        <v>203</v>
      </c>
      <c r="DJ56" s="325" t="s">
        <v>205</v>
      </c>
      <c r="DK56" s="284">
        <v>0</v>
      </c>
      <c r="DL56" s="284">
        <v>0</v>
      </c>
      <c r="DM56" s="284">
        <v>0</v>
      </c>
      <c r="DN56" s="284">
        <v>0</v>
      </c>
      <c r="DO56" s="284">
        <v>0</v>
      </c>
      <c r="DP56" s="327">
        <v>0</v>
      </c>
      <c r="DQ56" s="325" t="s">
        <v>203</v>
      </c>
      <c r="DR56" s="325" t="s">
        <v>205</v>
      </c>
      <c r="DS56" s="284">
        <v>0</v>
      </c>
      <c r="DT56" s="284">
        <v>0</v>
      </c>
      <c r="DU56" s="284">
        <v>0</v>
      </c>
      <c r="DV56" s="284">
        <v>0</v>
      </c>
      <c r="DW56" s="284">
        <v>0</v>
      </c>
      <c r="DX56" s="327">
        <v>0</v>
      </c>
      <c r="DY56" s="325" t="s">
        <v>269</v>
      </c>
      <c r="DZ56" s="331">
        <v>0</v>
      </c>
      <c r="EA56" s="284">
        <v>0</v>
      </c>
      <c r="EB56" s="284">
        <v>0</v>
      </c>
      <c r="EC56" s="284">
        <v>0</v>
      </c>
      <c r="ED56" s="284">
        <v>0</v>
      </c>
      <c r="EE56" s="284">
        <v>0</v>
      </c>
      <c r="EF56" s="327">
        <v>0</v>
      </c>
      <c r="EG56" s="325" t="s">
        <v>203</v>
      </c>
      <c r="EH56" s="325" t="s">
        <v>205</v>
      </c>
      <c r="EI56" s="332">
        <v>0</v>
      </c>
      <c r="EJ56" s="332">
        <v>0</v>
      </c>
      <c r="EK56" s="332">
        <v>0</v>
      </c>
      <c r="EL56" s="332">
        <v>0</v>
      </c>
      <c r="EM56" s="332">
        <v>0</v>
      </c>
      <c r="EN56" s="341">
        <v>0</v>
      </c>
      <c r="EO56" s="325" t="s">
        <v>203</v>
      </c>
      <c r="EP56" s="325" t="s">
        <v>205</v>
      </c>
      <c r="EQ56" s="332">
        <v>0</v>
      </c>
      <c r="ER56" s="332">
        <v>0</v>
      </c>
      <c r="ES56" s="332">
        <v>0</v>
      </c>
      <c r="ET56" s="332">
        <v>0</v>
      </c>
      <c r="EU56" s="332">
        <v>0</v>
      </c>
      <c r="EV56" s="327">
        <v>0</v>
      </c>
      <c r="EW56" s="325" t="s">
        <v>203</v>
      </c>
      <c r="EX56" s="325" t="s">
        <v>205</v>
      </c>
      <c r="EY56" s="333">
        <f>(C56+AI56+BG56+EA56)</f>
        <v>-126380</v>
      </c>
      <c r="EZ56" s="333">
        <f>(D56+AJ56+BH56+EB56)</f>
        <v>-59661</v>
      </c>
      <c r="FA56" s="333">
        <f>(E56+AK56+BI56+EC56)</f>
        <v>0</v>
      </c>
      <c r="FB56" s="333">
        <f>(F56+AL56+BJ56+ED56)</f>
        <v>-186041</v>
      </c>
      <c r="FC56" s="333">
        <f>(G56+AM56+BK56+EE56)</f>
        <v>-186041</v>
      </c>
      <c r="FD56" s="329">
        <f>FC56/FB56*100</f>
        <v>100</v>
      </c>
      <c r="FE56" s="325" t="s">
        <v>203</v>
      </c>
      <c r="FF56" s="325" t="s">
        <v>205</v>
      </c>
      <c r="FG56" s="332">
        <v>0</v>
      </c>
      <c r="FH56" s="332">
        <v>0</v>
      </c>
      <c r="FI56" s="332">
        <v>0</v>
      </c>
      <c r="FJ56" s="332">
        <v>0</v>
      </c>
      <c r="FK56" s="332">
        <v>0</v>
      </c>
      <c r="FL56" s="327">
        <v>0</v>
      </c>
      <c r="FM56" s="325" t="s">
        <v>203</v>
      </c>
      <c r="FN56" s="325" t="s">
        <v>205</v>
      </c>
      <c r="FO56" s="342">
        <f t="shared" si="94"/>
        <v>-126380</v>
      </c>
      <c r="FP56" s="342">
        <f t="shared" si="94"/>
        <v>-59661</v>
      </c>
      <c r="FQ56" s="342">
        <f t="shared" si="94"/>
        <v>0</v>
      </c>
      <c r="FR56" s="342">
        <f t="shared" si="94"/>
        <v>-186041</v>
      </c>
      <c r="FS56" s="342">
        <f t="shared" si="94"/>
        <v>-186041</v>
      </c>
      <c r="FT56" s="329">
        <f>FS56/FR56*100</f>
        <v>100</v>
      </c>
      <c r="FU56" s="301" t="s">
        <v>189</v>
      </c>
      <c r="FV56" s="301"/>
      <c r="FW56" s="302" t="s">
        <v>56</v>
      </c>
      <c r="FX56" s="299">
        <f>C42</f>
        <v>9176</v>
      </c>
      <c r="FY56" s="299">
        <f>D42</f>
        <v>0</v>
      </c>
      <c r="FZ56" s="299">
        <f>E42</f>
        <v>3249</v>
      </c>
      <c r="GA56" s="299">
        <f>F42</f>
        <v>12425</v>
      </c>
      <c r="GB56" s="299">
        <f>G42</f>
        <v>11358</v>
      </c>
      <c r="GC56" s="344">
        <f>GB56/GA56*100</f>
        <v>91.41247484909456</v>
      </c>
      <c r="GD56" s="301" t="s">
        <v>189</v>
      </c>
      <c r="GE56" s="301"/>
      <c r="GF56" s="302" t="s">
        <v>56</v>
      </c>
      <c r="GG56" s="299">
        <f>AA42</f>
        <v>0</v>
      </c>
      <c r="GH56" s="299">
        <f>AB42</f>
        <v>0</v>
      </c>
      <c r="GI56" s="299">
        <f>AC42</f>
        <v>0</v>
      </c>
      <c r="GJ56" s="299">
        <f>AD42</f>
        <v>0</v>
      </c>
      <c r="GK56" s="299">
        <f>AE42</f>
        <v>0</v>
      </c>
      <c r="GL56" s="344">
        <v>0</v>
      </c>
      <c r="GM56" s="301" t="s">
        <v>189</v>
      </c>
      <c r="GN56" s="301"/>
      <c r="GO56" s="302" t="s">
        <v>56</v>
      </c>
      <c r="GP56" s="299">
        <f>AI42</f>
        <v>103522</v>
      </c>
      <c r="GQ56" s="299">
        <f>AJ42</f>
        <v>5974</v>
      </c>
      <c r="GR56" s="299">
        <f>AK42</f>
        <v>0</v>
      </c>
      <c r="GS56" s="299">
        <f>AL42</f>
        <v>109496</v>
      </c>
      <c r="GT56" s="299">
        <f>AM42</f>
        <v>83435</v>
      </c>
      <c r="GU56" s="344">
        <f>GT56/GS56*100</f>
        <v>76.199130561847</v>
      </c>
      <c r="GV56" s="301" t="s">
        <v>189</v>
      </c>
      <c r="GW56" s="301"/>
      <c r="GX56" s="302" t="s">
        <v>56</v>
      </c>
      <c r="GY56" s="299">
        <f>BG42</f>
        <v>320</v>
      </c>
      <c r="GZ56" s="299">
        <f>BH42</f>
        <v>0</v>
      </c>
      <c r="HA56" s="299">
        <f>BI42</f>
        <v>1004</v>
      </c>
      <c r="HB56" s="299">
        <f>BJ42</f>
        <v>1324</v>
      </c>
      <c r="HC56" s="299">
        <f>BK42</f>
        <v>4635</v>
      </c>
      <c r="HD56" s="344">
        <f>HC56/HB56*100</f>
        <v>350.0755287009064</v>
      </c>
      <c r="HE56" s="301" t="s">
        <v>189</v>
      </c>
      <c r="HF56" s="301"/>
      <c r="HG56" s="302" t="s">
        <v>56</v>
      </c>
      <c r="HH56" s="299">
        <f>EA42</f>
        <v>3886</v>
      </c>
      <c r="HI56" s="299">
        <f>EB42</f>
        <v>0</v>
      </c>
      <c r="HJ56" s="299">
        <f>EC42</f>
        <v>848</v>
      </c>
      <c r="HK56" s="299">
        <f>ED42</f>
        <v>4734</v>
      </c>
      <c r="HL56" s="299">
        <f>EE42</f>
        <v>0</v>
      </c>
      <c r="HM56" s="297">
        <f>HL56/HK56*100</f>
        <v>0</v>
      </c>
      <c r="HN56" s="301" t="s">
        <v>189</v>
      </c>
      <c r="HO56" s="301"/>
      <c r="HP56" s="302" t="s">
        <v>56</v>
      </c>
      <c r="HQ56" s="296">
        <f>SUM(HQ54:HQ55)</f>
        <v>116904</v>
      </c>
      <c r="HR56" s="296">
        <f>SUM(HR54:HR55)</f>
        <v>5974</v>
      </c>
      <c r="HS56" s="296">
        <f>SUM(HS54:HS55)</f>
        <v>5101</v>
      </c>
      <c r="HT56" s="296">
        <f>SUM(HT54:HT55)</f>
        <v>127979</v>
      </c>
      <c r="HU56" s="296">
        <f>SUM(HU54:HU55)</f>
        <v>99428</v>
      </c>
      <c r="HV56" s="297">
        <f>HU56/HT56*100</f>
        <v>77.69087115854944</v>
      </c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</row>
    <row r="57" spans="1:176" ht="12.75">
      <c r="A57" s="336" t="s">
        <v>203</v>
      </c>
      <c r="B57" s="336" t="s">
        <v>204</v>
      </c>
      <c r="C57" s="264">
        <f>SUM(C55:C56)</f>
        <v>500</v>
      </c>
      <c r="D57" s="264">
        <f>SUM(D55:D56)</f>
        <v>20348</v>
      </c>
      <c r="E57" s="264">
        <f>SUM(E55:E56)</f>
        <v>22</v>
      </c>
      <c r="F57" s="264">
        <f>SUM(F55:F56)</f>
        <v>20870</v>
      </c>
      <c r="G57" s="264">
        <f>SUM(G55:G56)</f>
        <v>16345</v>
      </c>
      <c r="H57" s="343">
        <f>G57/F57*100</f>
        <v>78.31816003833254</v>
      </c>
      <c r="I57" s="336" t="s">
        <v>203</v>
      </c>
      <c r="J57" s="336" t="s">
        <v>204</v>
      </c>
      <c r="K57" s="264">
        <f>SUM(K55:K56)</f>
        <v>0</v>
      </c>
      <c r="L57" s="264">
        <f>SUM(L55:L56)</f>
        <v>20348</v>
      </c>
      <c r="M57" s="264">
        <f>SUM(M55:M56)</f>
        <v>0</v>
      </c>
      <c r="N57" s="264">
        <f>SUM(N55:N56)</f>
        <v>20348</v>
      </c>
      <c r="O57" s="264">
        <f>SUM(O55:O56)</f>
        <v>15978</v>
      </c>
      <c r="P57" s="343">
        <f>O57/N57*100</f>
        <v>78.52368783172793</v>
      </c>
      <c r="Q57" s="336" t="s">
        <v>203</v>
      </c>
      <c r="R57" s="336" t="s">
        <v>204</v>
      </c>
      <c r="S57" s="264">
        <f>SUM(S55:S56)</f>
        <v>500</v>
      </c>
      <c r="T57" s="264">
        <f>SUM(T55:T56)</f>
        <v>0</v>
      </c>
      <c r="U57" s="264">
        <f>SUM(U55:U56)</f>
        <v>22</v>
      </c>
      <c r="V57" s="264">
        <f>SUM(V55:V56)</f>
        <v>522</v>
      </c>
      <c r="W57" s="264">
        <f>SUM(W55:W56)</f>
        <v>367</v>
      </c>
      <c r="X57" s="265">
        <f>W57/V57*100</f>
        <v>70.3065134099617</v>
      </c>
      <c r="Y57" s="336" t="s">
        <v>203</v>
      </c>
      <c r="Z57" s="336" t="s">
        <v>204</v>
      </c>
      <c r="AA57" s="264">
        <f>SUM(AA55:AA56)</f>
        <v>2000</v>
      </c>
      <c r="AB57" s="264">
        <f>SUM(AB55:AB56)</f>
        <v>0</v>
      </c>
      <c r="AC57" s="264">
        <f>SUM(AC55:AC56)</f>
        <v>185</v>
      </c>
      <c r="AD57" s="264">
        <f>SUM(AD55:AD56)</f>
        <v>2185</v>
      </c>
      <c r="AE57" s="264">
        <f>SUM(AE55:AE56)</f>
        <v>1469</v>
      </c>
      <c r="AF57" s="265">
        <f>AE57/AD57*100</f>
        <v>67.23112128146454</v>
      </c>
      <c r="AG57" s="336" t="s">
        <v>203</v>
      </c>
      <c r="AH57" s="336" t="s">
        <v>204</v>
      </c>
      <c r="AI57" s="264">
        <f>SUM(AI55:AI56)</f>
        <v>0</v>
      </c>
      <c r="AJ57" s="264">
        <f>SUM(AJ55:AJ56)</f>
        <v>0</v>
      </c>
      <c r="AK57" s="264">
        <f>SUM(AK55:AK56)</f>
        <v>0</v>
      </c>
      <c r="AL57" s="264">
        <f>SUM(AL55:AL56)</f>
        <v>0</v>
      </c>
      <c r="AM57" s="264">
        <f>SUM(AM55:AM56)</f>
        <v>0</v>
      </c>
      <c r="AN57" s="266">
        <v>0</v>
      </c>
      <c r="AO57" s="336" t="s">
        <v>203</v>
      </c>
      <c r="AP57" s="336" t="s">
        <v>204</v>
      </c>
      <c r="AQ57" s="264">
        <f>SUM(AQ55:AQ56)</f>
        <v>0</v>
      </c>
      <c r="AR57" s="264">
        <f>SUM(AR55:AR56)</f>
        <v>0</v>
      </c>
      <c r="AS57" s="264">
        <f>SUM(AS55:AS56)</f>
        <v>0</v>
      </c>
      <c r="AT57" s="264">
        <f>SUM(AT55:AT56)</f>
        <v>0</v>
      </c>
      <c r="AU57" s="264">
        <f>SUM(AU55:AU56)</f>
        <v>0</v>
      </c>
      <c r="AV57" s="266">
        <v>0</v>
      </c>
      <c r="AW57" s="336" t="s">
        <v>203</v>
      </c>
      <c r="AX57" s="336" t="s">
        <v>204</v>
      </c>
      <c r="AY57" s="264">
        <f>SUM(AY55:AY56)</f>
        <v>0</v>
      </c>
      <c r="AZ57" s="264">
        <f>SUM(AZ55:AZ56)</f>
        <v>0</v>
      </c>
      <c r="BA57" s="264">
        <f>SUM(BA55:BA56)</f>
        <v>0</v>
      </c>
      <c r="BB57" s="264">
        <f>SUM(BB55:BB56)</f>
        <v>0</v>
      </c>
      <c r="BC57" s="264">
        <f>SUM(BC55:BC56)</f>
        <v>0</v>
      </c>
      <c r="BD57" s="266">
        <v>0</v>
      </c>
      <c r="BE57" s="336" t="s">
        <v>203</v>
      </c>
      <c r="BF57" s="336" t="s">
        <v>204</v>
      </c>
      <c r="BG57" s="264">
        <f>SUM(BG55:BG56)</f>
        <v>43651</v>
      </c>
      <c r="BH57" s="264">
        <f>SUM(BH55:BH56)</f>
        <v>0</v>
      </c>
      <c r="BI57" s="264">
        <f>SUM(BI55:BI56)</f>
        <v>3177</v>
      </c>
      <c r="BJ57" s="264">
        <f>SUM(BJ55:BJ56)</f>
        <v>46828</v>
      </c>
      <c r="BK57" s="264">
        <f>SUM(BK55:BK56)</f>
        <v>49175</v>
      </c>
      <c r="BL57" s="265">
        <f>BK57/BJ57*100</f>
        <v>105.01195865721363</v>
      </c>
      <c r="BM57" s="336" t="s">
        <v>203</v>
      </c>
      <c r="BN57" s="336" t="s">
        <v>204</v>
      </c>
      <c r="BO57" s="264">
        <f>SUM(BO55:BO56)</f>
        <v>43651</v>
      </c>
      <c r="BP57" s="264">
        <f>SUM(BP55:BP56)</f>
        <v>0</v>
      </c>
      <c r="BQ57" s="264">
        <f>SUM(BQ55:BQ56)</f>
        <v>3177</v>
      </c>
      <c r="BR57" s="264">
        <f>SUM(BR55:BR56)</f>
        <v>46828</v>
      </c>
      <c r="BS57" s="264">
        <f>SUM(BS55:BS56)</f>
        <v>49175</v>
      </c>
      <c r="BT57" s="265">
        <f>BS57/BR57*100</f>
        <v>105.01195865721363</v>
      </c>
      <c r="BU57" s="336" t="s">
        <v>203</v>
      </c>
      <c r="BV57" s="336" t="s">
        <v>204</v>
      </c>
      <c r="BW57" s="264">
        <f>SUM(BW55:BW56)</f>
        <v>0</v>
      </c>
      <c r="BX57" s="264">
        <f>SUM(BX55:BX56)</f>
        <v>0</v>
      </c>
      <c r="BY57" s="264">
        <f>SUM(BY55:BY56)</f>
        <v>0</v>
      </c>
      <c r="BZ57" s="264">
        <f>SUM(BZ55:BZ56)</f>
        <v>0</v>
      </c>
      <c r="CA57" s="264">
        <f>SUM(CA55:CA56)</f>
        <v>1274</v>
      </c>
      <c r="CB57" s="266">
        <v>0</v>
      </c>
      <c r="CC57" s="336" t="s">
        <v>203</v>
      </c>
      <c r="CD57" s="336" t="s">
        <v>204</v>
      </c>
      <c r="CE57" s="264">
        <f>SUM(CE55:CE56)</f>
        <v>37551</v>
      </c>
      <c r="CF57" s="264">
        <f>SUM(CF55:CF56)</f>
        <v>0</v>
      </c>
      <c r="CG57" s="264">
        <f>SUM(CG55:CG56)</f>
        <v>3177</v>
      </c>
      <c r="CH57" s="264">
        <f>SUM(CH55:CH56)</f>
        <v>40728</v>
      </c>
      <c r="CI57" s="264">
        <f>SUM(CI55:CI56)</f>
        <v>41901</v>
      </c>
      <c r="CJ57" s="265">
        <f>CI57/CH57*100</f>
        <v>102.8800824985268</v>
      </c>
      <c r="CK57" s="336" t="s">
        <v>203</v>
      </c>
      <c r="CL57" s="336" t="s">
        <v>204</v>
      </c>
      <c r="CM57" s="264">
        <f>SUM(CM55:CM56)</f>
        <v>6100</v>
      </c>
      <c r="CN57" s="264">
        <f>SUM(CN55:CN56)</f>
        <v>0</v>
      </c>
      <c r="CO57" s="264">
        <f>SUM(CO55:CO56)</f>
        <v>0</v>
      </c>
      <c r="CP57" s="264">
        <f>SUM(CP55:CP56)</f>
        <v>6100</v>
      </c>
      <c r="CQ57" s="264">
        <f>SUM(CQ55:CQ56)</f>
        <v>6000</v>
      </c>
      <c r="CR57" s="265">
        <f>CQ57/CP57*100</f>
        <v>98.36065573770492</v>
      </c>
      <c r="CS57" s="336" t="s">
        <v>203</v>
      </c>
      <c r="CT57" s="336" t="s">
        <v>204</v>
      </c>
      <c r="CU57" s="264">
        <f>SUM(CU55:CU56)</f>
        <v>0</v>
      </c>
      <c r="CV57" s="264">
        <f>SUM(CV55:CV56)</f>
        <v>0</v>
      </c>
      <c r="CW57" s="264">
        <f>SUM(CW55:CW56)</f>
        <v>0</v>
      </c>
      <c r="CX57" s="264">
        <f>SUM(CX55:CX56)</f>
        <v>0</v>
      </c>
      <c r="CY57" s="264">
        <f>SUM(CY55:CY56)</f>
        <v>0</v>
      </c>
      <c r="CZ57" s="266">
        <v>0</v>
      </c>
      <c r="DA57" s="336" t="s">
        <v>203</v>
      </c>
      <c r="DB57" s="336" t="s">
        <v>204</v>
      </c>
      <c r="DC57" s="264">
        <f>SUM(DC55:DC56)</f>
        <v>0</v>
      </c>
      <c r="DD57" s="264">
        <f>SUM(DD55:DD56)</f>
        <v>0</v>
      </c>
      <c r="DE57" s="264">
        <f>SUM(DE55:DE56)</f>
        <v>0</v>
      </c>
      <c r="DF57" s="264">
        <f>SUM(DF55:DF56)</f>
        <v>0</v>
      </c>
      <c r="DG57" s="264">
        <f>SUM(DG55:DG56)</f>
        <v>0</v>
      </c>
      <c r="DH57" s="266">
        <v>0</v>
      </c>
      <c r="DI57" s="336" t="s">
        <v>203</v>
      </c>
      <c r="DJ57" s="336" t="s">
        <v>204</v>
      </c>
      <c r="DK57" s="264">
        <f>SUM(DK55:DK56)</f>
        <v>0</v>
      </c>
      <c r="DL57" s="264">
        <f>SUM(DL55:DL56)</f>
        <v>0</v>
      </c>
      <c r="DM57" s="264">
        <f>SUM(DM55:DM56)</f>
        <v>0</v>
      </c>
      <c r="DN57" s="264">
        <f>SUM(DN55:DN56)</f>
        <v>0</v>
      </c>
      <c r="DO57" s="264">
        <f>SUM(DO55:DO56)</f>
        <v>0</v>
      </c>
      <c r="DP57" s="266">
        <v>0</v>
      </c>
      <c r="DQ57" s="336" t="s">
        <v>203</v>
      </c>
      <c r="DR57" s="336" t="s">
        <v>204</v>
      </c>
      <c r="DS57" s="264">
        <f>SUM(DS55:DS56)</f>
        <v>0</v>
      </c>
      <c r="DT57" s="264">
        <f>SUM(DT55:DT56)</f>
        <v>0</v>
      </c>
      <c r="DU57" s="264">
        <f>SUM(DU55:DU56)</f>
        <v>0</v>
      </c>
      <c r="DV57" s="264">
        <f>SUM(DV55:DV56)</f>
        <v>0</v>
      </c>
      <c r="DW57" s="264">
        <f>SUM(DW55:DW56)</f>
        <v>0</v>
      </c>
      <c r="DX57" s="266">
        <v>0</v>
      </c>
      <c r="DY57" s="336" t="s">
        <v>268</v>
      </c>
      <c r="DZ57" s="264">
        <f>SUM(DZ55:DZ56)</f>
        <v>0</v>
      </c>
      <c r="EA57" s="264">
        <f>SUM(EA55:EA56)</f>
        <v>97266</v>
      </c>
      <c r="EB57" s="264">
        <f>SUM(EB55:EB56)</f>
        <v>0</v>
      </c>
      <c r="EC57" s="264">
        <f>SUM(EC55:EC56)</f>
        <v>-1036</v>
      </c>
      <c r="ED57" s="264">
        <f>SUM(ED55:ED56)</f>
        <v>96230</v>
      </c>
      <c r="EE57" s="264">
        <f>SUM(EE55:EE56)</f>
        <v>76517</v>
      </c>
      <c r="EF57" s="265">
        <f>EE57/ED57*100</f>
        <v>79.5147043541515</v>
      </c>
      <c r="EG57" s="336" t="s">
        <v>203</v>
      </c>
      <c r="EH57" s="336" t="s">
        <v>204</v>
      </c>
      <c r="EI57" s="338">
        <f>SUM(EI55:EI56)</f>
        <v>97266</v>
      </c>
      <c r="EJ57" s="338">
        <f>SUM(EJ55:EJ56)</f>
        <v>0</v>
      </c>
      <c r="EK57" s="338">
        <f>SUM(EK55:EK56)</f>
        <v>-1036</v>
      </c>
      <c r="EL57" s="338">
        <f>SUM(EL55:EL56)</f>
        <v>96230</v>
      </c>
      <c r="EM57" s="338">
        <f>SUM(EM55:EM56)</f>
        <v>76517</v>
      </c>
      <c r="EN57" s="265">
        <f>EM57/EL57*100</f>
        <v>79.5147043541515</v>
      </c>
      <c r="EO57" s="336" t="s">
        <v>203</v>
      </c>
      <c r="EP57" s="336" t="s">
        <v>204</v>
      </c>
      <c r="EQ57" s="338">
        <f>SUM(EQ55:EQ56)</f>
        <v>0</v>
      </c>
      <c r="ER57" s="338">
        <f>SUM(ER55:ER56)</f>
        <v>0</v>
      </c>
      <c r="ES57" s="338">
        <f>SUM(ES55:ES56)</f>
        <v>0</v>
      </c>
      <c r="ET57" s="338">
        <f>SUM(ET55:ET56)</f>
        <v>0</v>
      </c>
      <c r="EU57" s="338">
        <f>SUM(EU55:EU56)</f>
        <v>0</v>
      </c>
      <c r="EV57" s="266">
        <v>0</v>
      </c>
      <c r="EW57" s="336" t="s">
        <v>203</v>
      </c>
      <c r="EX57" s="336" t="s">
        <v>204</v>
      </c>
      <c r="EY57" s="264">
        <f>SUM(EY55:EY56)</f>
        <v>143417</v>
      </c>
      <c r="EZ57" s="264">
        <f>SUM(EZ55:EZ56)</f>
        <v>20348</v>
      </c>
      <c r="FA57" s="264">
        <f>SUM(FA55:FA56)</f>
        <v>2348</v>
      </c>
      <c r="FB57" s="264">
        <f>SUM(FB55:FB56)</f>
        <v>166113</v>
      </c>
      <c r="FC57" s="264">
        <f>SUM(FC55:FC56)</f>
        <v>143506</v>
      </c>
      <c r="FD57" s="265">
        <f>FC57/FB57*100</f>
        <v>86.39058953844672</v>
      </c>
      <c r="FE57" s="336" t="s">
        <v>203</v>
      </c>
      <c r="FF57" s="336" t="s">
        <v>204</v>
      </c>
      <c r="FG57" s="337">
        <v>0</v>
      </c>
      <c r="FH57" s="337">
        <v>0</v>
      </c>
      <c r="FI57" s="337">
        <v>0</v>
      </c>
      <c r="FJ57" s="337">
        <v>0</v>
      </c>
      <c r="FK57" s="337">
        <v>0</v>
      </c>
      <c r="FL57" s="266">
        <v>0</v>
      </c>
      <c r="FM57" s="336" t="s">
        <v>203</v>
      </c>
      <c r="FN57" s="336" t="s">
        <v>204</v>
      </c>
      <c r="FO57" s="264">
        <f>SUM(FO55:FO56)</f>
        <v>143417</v>
      </c>
      <c r="FP57" s="264">
        <f>SUM(FP55:FP56)</f>
        <v>20348</v>
      </c>
      <c r="FQ57" s="264">
        <f>SUM(FQ55:FQ56)</f>
        <v>2348</v>
      </c>
      <c r="FR57" s="264">
        <f>SUM(FR55:FR56)</f>
        <v>166113</v>
      </c>
      <c r="FS57" s="264">
        <f>SUM(FS55:FS56)</f>
        <v>143506</v>
      </c>
      <c r="FT57" s="265">
        <f>FS57/FR57*100</f>
        <v>86.39058953844672</v>
      </c>
    </row>
  </sheetData>
  <mergeCells count="39">
    <mergeCell ref="AJ4:AK4"/>
    <mergeCell ref="AR4:AS4"/>
    <mergeCell ref="AZ4:BA4"/>
    <mergeCell ref="BH4:BI4"/>
    <mergeCell ref="D4:E4"/>
    <mergeCell ref="L4:M4"/>
    <mergeCell ref="T4:U4"/>
    <mergeCell ref="AB4:AC4"/>
    <mergeCell ref="FO3:FT3"/>
    <mergeCell ref="EI3:EN3"/>
    <mergeCell ref="BP4:BQ4"/>
    <mergeCell ref="BX4:BY4"/>
    <mergeCell ref="CF4:CG4"/>
    <mergeCell ref="CN4:CO4"/>
    <mergeCell ref="CV4:CW4"/>
    <mergeCell ref="DD4:DE4"/>
    <mergeCell ref="DL4:DM4"/>
    <mergeCell ref="DT4:DU4"/>
    <mergeCell ref="FG1:FL1"/>
    <mergeCell ref="FG2:FL2"/>
    <mergeCell ref="FG3:FL3"/>
    <mergeCell ref="EB4:EC4"/>
    <mergeCell ref="EJ4:EK4"/>
    <mergeCell ref="ER4:ES4"/>
    <mergeCell ref="EZ4:FA4"/>
    <mergeCell ref="GQ4:GR4"/>
    <mergeCell ref="GZ4:HA4"/>
    <mergeCell ref="FH4:FI4"/>
    <mergeCell ref="FP4:FQ4"/>
    <mergeCell ref="HI4:HJ4"/>
    <mergeCell ref="HR4:HS4"/>
    <mergeCell ref="FY18:FZ18"/>
    <mergeCell ref="GH18:GI18"/>
    <mergeCell ref="GQ18:GR18"/>
    <mergeCell ref="GZ18:HA18"/>
    <mergeCell ref="HI18:HJ18"/>
    <mergeCell ref="HR18:HS18"/>
    <mergeCell ref="FY4:FZ4"/>
    <mergeCell ref="GH4:GI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85" r:id="rId1"/>
  <headerFooter alignWithMargins="0">
    <oddHeader>&amp;C&amp;"Times New Roman CE,Normál"&amp;P/&amp;N
Intézmények bevételei&amp;R&amp;"Times New Roman,Normál"2.sz.táblázat
ezer ft-ban</oddHeader>
    <oddFooter>&amp;L&amp;"Times New Roman,Normál"&amp;8&amp;D/&amp;T/Tóthné&amp;C&amp;"Times New Roman,Normál"&amp;8&amp;F/&amp;A/Tóthné</oddFooter>
  </headerFooter>
  <colBreaks count="1" manualBreakCount="1">
    <brk id="176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65" zoomScaleNormal="7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375" style="0" customWidth="1"/>
    <col min="2" max="2" width="33.375" style="0" customWidth="1"/>
    <col min="3" max="3" width="14.125" style="0" customWidth="1"/>
    <col min="4" max="4" width="12.375" style="0" customWidth="1"/>
    <col min="5" max="5" width="14.00390625" style="0" customWidth="1"/>
    <col min="6" max="6" width="11.75390625" style="0" customWidth="1"/>
    <col min="7" max="8" width="4.75390625" style="0" customWidth="1"/>
    <col min="9" max="9" width="33.125" style="0" customWidth="1"/>
    <col min="10" max="10" width="13.125" style="0" customWidth="1"/>
    <col min="11" max="12" width="12.375" style="0" customWidth="1"/>
    <col min="13" max="13" width="10.375" style="0" customWidth="1"/>
  </cols>
  <sheetData>
    <row r="1" spans="1:13" ht="12.75">
      <c r="A1" s="244" t="s">
        <v>116</v>
      </c>
      <c r="B1" s="244" t="s">
        <v>116</v>
      </c>
      <c r="C1" s="410" t="s">
        <v>57</v>
      </c>
      <c r="D1" s="411"/>
      <c r="E1" s="411"/>
      <c r="F1" s="412"/>
      <c r="G1" s="249" t="s">
        <v>116</v>
      </c>
      <c r="H1" s="250" t="s">
        <v>116</v>
      </c>
      <c r="I1" s="250" t="s">
        <v>116</v>
      </c>
      <c r="J1" s="410" t="s">
        <v>50</v>
      </c>
      <c r="K1" s="411"/>
      <c r="L1" s="411"/>
      <c r="M1" s="412"/>
    </row>
    <row r="2" spans="1:13" ht="12.75">
      <c r="A2" s="245" t="s">
        <v>118</v>
      </c>
      <c r="B2" s="245" t="s">
        <v>119</v>
      </c>
      <c r="C2" s="413" t="s">
        <v>114</v>
      </c>
      <c r="D2" s="414"/>
      <c r="E2" s="414"/>
      <c r="F2" s="415"/>
      <c r="G2" s="251" t="s">
        <v>118</v>
      </c>
      <c r="H2" s="76" t="s">
        <v>90</v>
      </c>
      <c r="I2" s="76" t="s">
        <v>93</v>
      </c>
      <c r="J2" s="410" t="s">
        <v>114</v>
      </c>
      <c r="K2" s="411"/>
      <c r="L2" s="411"/>
      <c r="M2" s="412"/>
    </row>
    <row r="3" spans="1:13" ht="12.75">
      <c r="A3" s="245" t="s">
        <v>115</v>
      </c>
      <c r="B3" s="245" t="s">
        <v>120</v>
      </c>
      <c r="C3" s="75"/>
      <c r="D3" s="75"/>
      <c r="E3" s="171"/>
      <c r="F3" s="75"/>
      <c r="G3" s="251" t="s">
        <v>115</v>
      </c>
      <c r="H3" s="76" t="s">
        <v>91</v>
      </c>
      <c r="I3" s="76" t="s">
        <v>94</v>
      </c>
      <c r="J3" s="75"/>
      <c r="K3" s="75"/>
      <c r="L3" s="75"/>
      <c r="M3" s="75"/>
    </row>
    <row r="4" spans="1:13" ht="12.75">
      <c r="A4" s="245" t="s">
        <v>116</v>
      </c>
      <c r="B4" s="246"/>
      <c r="C4" s="76" t="s">
        <v>25</v>
      </c>
      <c r="D4" s="76" t="s">
        <v>28</v>
      </c>
      <c r="E4" s="172" t="s">
        <v>216</v>
      </c>
      <c r="F4" s="76" t="s">
        <v>216</v>
      </c>
      <c r="G4" s="251" t="s">
        <v>116</v>
      </c>
      <c r="H4" s="76" t="s">
        <v>115</v>
      </c>
      <c r="I4" s="252" t="s">
        <v>95</v>
      </c>
      <c r="J4" s="76" t="s">
        <v>25</v>
      </c>
      <c r="K4" s="76" t="s">
        <v>28</v>
      </c>
      <c r="L4" s="76" t="s">
        <v>216</v>
      </c>
      <c r="M4" s="76" t="s">
        <v>216</v>
      </c>
    </row>
    <row r="5" spans="1:13" ht="12.75">
      <c r="A5" s="247"/>
      <c r="B5" s="248"/>
      <c r="C5" s="77" t="s">
        <v>64</v>
      </c>
      <c r="D5" s="77" t="s">
        <v>64</v>
      </c>
      <c r="E5" s="47" t="s">
        <v>280</v>
      </c>
      <c r="F5" s="77" t="s">
        <v>218</v>
      </c>
      <c r="G5" s="253"/>
      <c r="H5" s="254"/>
      <c r="I5" s="255"/>
      <c r="J5" s="77" t="s">
        <v>64</v>
      </c>
      <c r="K5" s="77" t="s">
        <v>64</v>
      </c>
      <c r="L5" s="47" t="s">
        <v>280</v>
      </c>
      <c r="M5" s="77" t="s">
        <v>218</v>
      </c>
    </row>
    <row r="6" spans="1:6" ht="12.75">
      <c r="A6" s="385" t="s">
        <v>106</v>
      </c>
      <c r="B6" s="237" t="s">
        <v>121</v>
      </c>
      <c r="C6" s="373">
        <v>89</v>
      </c>
      <c r="D6" s="7">
        <f>'[1]létszám'!D6</f>
        <v>89</v>
      </c>
      <c r="E6" s="238">
        <v>89</v>
      </c>
      <c r="F6" s="239">
        <f>E6/D6*100</f>
        <v>100</v>
      </c>
    </row>
    <row r="7" spans="1:13" ht="12.75">
      <c r="A7" s="87" t="s">
        <v>107</v>
      </c>
      <c r="B7" s="81" t="s">
        <v>122</v>
      </c>
      <c r="C7" s="374">
        <v>99</v>
      </c>
      <c r="D7" s="12">
        <f>'[1]létszám'!D7</f>
        <v>98</v>
      </c>
      <c r="E7" s="173">
        <v>98</v>
      </c>
      <c r="F7" s="131">
        <f aca="true" t="shared" si="0" ref="F7:F54">E7/D7*100</f>
        <v>100</v>
      </c>
      <c r="G7" s="242" t="s">
        <v>106</v>
      </c>
      <c r="H7" s="64" t="s">
        <v>106</v>
      </c>
      <c r="I7" s="64" t="s">
        <v>52</v>
      </c>
      <c r="J7" s="64">
        <v>59</v>
      </c>
      <c r="K7" s="7">
        <f>'[1]létszám'!K7</f>
        <v>59</v>
      </c>
      <c r="L7" s="73">
        <v>59</v>
      </c>
      <c r="M7" s="154">
        <f>L7/K7*100</f>
        <v>100</v>
      </c>
    </row>
    <row r="8" spans="1:13" ht="12.75">
      <c r="A8" s="87" t="s">
        <v>108</v>
      </c>
      <c r="B8" s="81" t="s">
        <v>51</v>
      </c>
      <c r="C8" s="374">
        <v>37</v>
      </c>
      <c r="D8" s="12">
        <f>'[1]létszám'!D8</f>
        <v>38</v>
      </c>
      <c r="E8" s="173">
        <v>38</v>
      </c>
      <c r="F8" s="131">
        <f t="shared" si="0"/>
        <v>100</v>
      </c>
      <c r="G8" s="243">
        <v>1</v>
      </c>
      <c r="H8" s="10" t="s">
        <v>107</v>
      </c>
      <c r="I8" s="10" t="s">
        <v>53</v>
      </c>
      <c r="J8" s="8">
        <f>(J9-J7)</f>
        <v>30</v>
      </c>
      <c r="K8" s="8">
        <f>'[1]létszám'!K8</f>
        <v>30</v>
      </c>
      <c r="L8" s="8">
        <f>(L9-L7)</f>
        <v>30</v>
      </c>
      <c r="M8" s="133">
        <f>L8/K8*100</f>
        <v>100</v>
      </c>
    </row>
    <row r="9" spans="1:13" ht="12.75">
      <c r="A9" s="87" t="s">
        <v>109</v>
      </c>
      <c r="B9" s="81" t="s">
        <v>123</v>
      </c>
      <c r="C9" s="374">
        <v>57</v>
      </c>
      <c r="D9" s="12">
        <f>'[1]létszám'!D9</f>
        <v>57</v>
      </c>
      <c r="E9" s="173">
        <v>55</v>
      </c>
      <c r="F9" s="131">
        <f t="shared" si="0"/>
        <v>96.49122807017544</v>
      </c>
      <c r="G9" s="355">
        <v>1</v>
      </c>
      <c r="H9" s="356"/>
      <c r="I9" s="356" t="s">
        <v>54</v>
      </c>
      <c r="J9" s="357">
        <f>(C6)</f>
        <v>89</v>
      </c>
      <c r="K9" s="357">
        <f>(D6)</f>
        <v>89</v>
      </c>
      <c r="L9" s="357">
        <f>(E6)</f>
        <v>89</v>
      </c>
      <c r="M9" s="358">
        <f>L9/K9*100</f>
        <v>100</v>
      </c>
    </row>
    <row r="10" spans="1:10" ht="12.75">
      <c r="A10" s="87" t="s">
        <v>110</v>
      </c>
      <c r="B10" s="81" t="s">
        <v>124</v>
      </c>
      <c r="C10" s="374">
        <v>31</v>
      </c>
      <c r="D10" s="12">
        <f>'[1]létszám'!D10</f>
        <v>31</v>
      </c>
      <c r="E10" s="173">
        <v>31</v>
      </c>
      <c r="F10" s="131">
        <f t="shared" si="0"/>
        <v>100</v>
      </c>
      <c r="G10" s="6"/>
      <c r="H10" s="6"/>
      <c r="I10" s="6"/>
      <c r="J10" s="6"/>
    </row>
    <row r="11" spans="1:10" ht="12.75">
      <c r="A11" s="87" t="s">
        <v>111</v>
      </c>
      <c r="B11" s="81" t="s">
        <v>43</v>
      </c>
      <c r="C11" s="374">
        <v>60</v>
      </c>
      <c r="D11" s="12">
        <f>'[1]létszám'!D11</f>
        <v>60</v>
      </c>
      <c r="E11" s="173">
        <v>46</v>
      </c>
      <c r="F11" s="131">
        <f t="shared" si="0"/>
        <v>76.66666666666667</v>
      </c>
      <c r="G11" s="6"/>
      <c r="H11" s="6"/>
      <c r="I11" s="6"/>
      <c r="J11" s="6"/>
    </row>
    <row r="12" spans="1:10" ht="12.75">
      <c r="A12" s="384" t="s">
        <v>113</v>
      </c>
      <c r="B12" s="189" t="s">
        <v>157</v>
      </c>
      <c r="C12" s="375">
        <v>530</v>
      </c>
      <c r="D12" s="12">
        <f>'[1]létszám'!D12</f>
        <v>528</v>
      </c>
      <c r="E12" s="190">
        <v>528</v>
      </c>
      <c r="F12" s="191">
        <f t="shared" si="0"/>
        <v>100</v>
      </c>
      <c r="G12" s="6"/>
      <c r="H12" s="6"/>
      <c r="I12" s="6"/>
      <c r="J12" s="6"/>
    </row>
    <row r="13" spans="1:10" ht="12.75">
      <c r="A13" s="89" t="s">
        <v>125</v>
      </c>
      <c r="B13" s="83" t="s">
        <v>126</v>
      </c>
      <c r="C13" s="376">
        <v>48</v>
      </c>
      <c r="D13" s="12">
        <f>'[1]létszám'!D13</f>
        <v>46</v>
      </c>
      <c r="E13" s="174">
        <v>46</v>
      </c>
      <c r="F13" s="133">
        <f t="shared" si="0"/>
        <v>100</v>
      </c>
      <c r="G13" s="6"/>
      <c r="H13" s="6"/>
      <c r="I13" s="6"/>
      <c r="J13" s="6"/>
    </row>
    <row r="14" spans="1:10" ht="12.75">
      <c r="A14" s="89" t="s">
        <v>117</v>
      </c>
      <c r="B14" s="83" t="s">
        <v>128</v>
      </c>
      <c r="C14" s="376">
        <v>52</v>
      </c>
      <c r="D14" s="12">
        <f>'[1]létszám'!D14</f>
        <v>52</v>
      </c>
      <c r="E14" s="174">
        <v>52</v>
      </c>
      <c r="F14" s="133">
        <f t="shared" si="0"/>
        <v>100</v>
      </c>
      <c r="G14" s="6"/>
      <c r="H14" s="6"/>
      <c r="I14" s="6"/>
      <c r="J14" s="6"/>
    </row>
    <row r="15" spans="1:13" ht="12.75">
      <c r="A15" s="89" t="s">
        <v>127</v>
      </c>
      <c r="B15" s="83" t="s">
        <v>130</v>
      </c>
      <c r="C15" s="376">
        <v>62</v>
      </c>
      <c r="D15" s="12">
        <f>'[1]létszám'!D15</f>
        <v>62</v>
      </c>
      <c r="E15" s="174">
        <v>62</v>
      </c>
      <c r="F15" s="133">
        <f t="shared" si="0"/>
        <v>100</v>
      </c>
      <c r="G15" s="249" t="s">
        <v>116</v>
      </c>
      <c r="H15" s="250" t="s">
        <v>116</v>
      </c>
      <c r="I15" s="250" t="s">
        <v>116</v>
      </c>
      <c r="J15" s="410" t="s">
        <v>50</v>
      </c>
      <c r="K15" s="411"/>
      <c r="L15" s="411"/>
      <c r="M15" s="412"/>
    </row>
    <row r="16" spans="1:13" ht="12.75">
      <c r="A16" s="89" t="s">
        <v>129</v>
      </c>
      <c r="B16" s="83" t="s">
        <v>132</v>
      </c>
      <c r="C16" s="376">
        <v>40</v>
      </c>
      <c r="D16" s="12">
        <f>'[1]létszám'!D16</f>
        <v>41</v>
      </c>
      <c r="E16" s="174">
        <v>41</v>
      </c>
      <c r="F16" s="133">
        <f t="shared" si="0"/>
        <v>100</v>
      </c>
      <c r="G16" s="251" t="s">
        <v>118</v>
      </c>
      <c r="H16" s="76" t="s">
        <v>90</v>
      </c>
      <c r="I16" s="76" t="s">
        <v>93</v>
      </c>
      <c r="J16" s="410" t="s">
        <v>114</v>
      </c>
      <c r="K16" s="411"/>
      <c r="L16" s="411"/>
      <c r="M16" s="412"/>
    </row>
    <row r="17" spans="1:13" ht="12.75">
      <c r="A17" s="89" t="s">
        <v>131</v>
      </c>
      <c r="B17" s="83" t="s">
        <v>134</v>
      </c>
      <c r="C17" s="376">
        <v>59</v>
      </c>
      <c r="D17" s="12">
        <f>'[1]létszám'!D17</f>
        <v>59</v>
      </c>
      <c r="E17" s="174">
        <v>59</v>
      </c>
      <c r="F17" s="133">
        <f t="shared" si="0"/>
        <v>100</v>
      </c>
      <c r="G17" s="251" t="s">
        <v>115</v>
      </c>
      <c r="H17" s="76" t="s">
        <v>91</v>
      </c>
      <c r="I17" s="76" t="s">
        <v>94</v>
      </c>
      <c r="J17" s="75"/>
      <c r="K17" s="75"/>
      <c r="L17" s="75"/>
      <c r="M17" s="75"/>
    </row>
    <row r="18" spans="1:13" ht="12.75">
      <c r="A18" s="89" t="s">
        <v>133</v>
      </c>
      <c r="B18" s="83" t="s">
        <v>136</v>
      </c>
      <c r="C18" s="376">
        <v>57</v>
      </c>
      <c r="D18" s="12">
        <f>'[1]létszám'!D18</f>
        <v>54</v>
      </c>
      <c r="E18" s="174">
        <v>54</v>
      </c>
      <c r="F18" s="133">
        <f t="shared" si="0"/>
        <v>100</v>
      </c>
      <c r="G18" s="251" t="s">
        <v>116</v>
      </c>
      <c r="H18" s="76" t="s">
        <v>115</v>
      </c>
      <c r="I18" s="252" t="s">
        <v>95</v>
      </c>
      <c r="J18" s="76" t="s">
        <v>25</v>
      </c>
      <c r="K18" s="76" t="s">
        <v>28</v>
      </c>
      <c r="L18" s="76" t="s">
        <v>216</v>
      </c>
      <c r="M18" s="76" t="s">
        <v>216</v>
      </c>
    </row>
    <row r="19" spans="1:13" ht="12.75">
      <c r="A19" s="89" t="s">
        <v>135</v>
      </c>
      <c r="B19" s="83" t="s">
        <v>138</v>
      </c>
      <c r="C19" s="376">
        <v>54</v>
      </c>
      <c r="D19" s="12">
        <f>'[1]létszám'!D19</f>
        <v>53</v>
      </c>
      <c r="E19" s="174">
        <v>53</v>
      </c>
      <c r="F19" s="133">
        <f t="shared" si="0"/>
        <v>100</v>
      </c>
      <c r="G19" s="253"/>
      <c r="H19" s="254"/>
      <c r="I19" s="255"/>
      <c r="J19" s="77" t="s">
        <v>64</v>
      </c>
      <c r="K19" s="77" t="s">
        <v>64</v>
      </c>
      <c r="L19" s="47" t="s">
        <v>280</v>
      </c>
      <c r="M19" s="77" t="s">
        <v>218</v>
      </c>
    </row>
    <row r="20" spans="1:13" ht="12.75">
      <c r="A20" s="89" t="s">
        <v>137</v>
      </c>
      <c r="B20" s="83" t="s">
        <v>158</v>
      </c>
      <c r="C20" s="376">
        <v>13</v>
      </c>
      <c r="D20" s="12">
        <f>'[1]létszám'!D20</f>
        <v>13</v>
      </c>
      <c r="E20" s="174">
        <v>13</v>
      </c>
      <c r="F20" s="133">
        <f t="shared" si="0"/>
        <v>100</v>
      </c>
      <c r="G20" s="9"/>
      <c r="H20" s="9"/>
      <c r="I20" s="9"/>
      <c r="J20" s="9"/>
      <c r="K20" s="24"/>
      <c r="L20" s="380"/>
      <c r="M20" s="24"/>
    </row>
    <row r="21" spans="1:13" ht="12.75">
      <c r="A21" s="89" t="s">
        <v>139</v>
      </c>
      <c r="B21" s="83" t="s">
        <v>141</v>
      </c>
      <c r="C21" s="376">
        <v>46</v>
      </c>
      <c r="D21" s="12">
        <f>'[1]létszám'!D21</f>
        <v>46</v>
      </c>
      <c r="E21" s="174">
        <v>46</v>
      </c>
      <c r="F21" s="133">
        <f t="shared" si="0"/>
        <v>100</v>
      </c>
      <c r="G21" s="10"/>
      <c r="H21" s="10"/>
      <c r="I21" s="10"/>
      <c r="J21" s="10"/>
      <c r="K21" s="15"/>
      <c r="L21" s="381"/>
      <c r="M21" s="15"/>
    </row>
    <row r="22" spans="1:13" ht="12.75">
      <c r="A22" s="89" t="s">
        <v>140</v>
      </c>
      <c r="B22" s="83" t="s">
        <v>143</v>
      </c>
      <c r="C22" s="376">
        <v>51</v>
      </c>
      <c r="D22" s="12">
        <f>'[1]létszám'!D22</f>
        <v>49</v>
      </c>
      <c r="E22" s="174">
        <v>49</v>
      </c>
      <c r="F22" s="133">
        <f t="shared" si="0"/>
        <v>100</v>
      </c>
      <c r="G22" s="10" t="s">
        <v>113</v>
      </c>
      <c r="H22" s="10" t="s">
        <v>106</v>
      </c>
      <c r="I22" s="10" t="s">
        <v>96</v>
      </c>
      <c r="J22" s="10">
        <v>25</v>
      </c>
      <c r="K22" s="12">
        <f>'[1]létszám'!K22</f>
        <v>25</v>
      </c>
      <c r="L22" s="45">
        <v>25</v>
      </c>
      <c r="M22" s="241">
        <f aca="true" t="shared" si="1" ref="M22:M34">L22/K22*100</f>
        <v>100</v>
      </c>
    </row>
    <row r="23" spans="1:13" ht="12.75">
      <c r="A23" s="89" t="s">
        <v>142</v>
      </c>
      <c r="B23" s="83" t="s">
        <v>145</v>
      </c>
      <c r="C23" s="376">
        <v>78</v>
      </c>
      <c r="D23" s="12">
        <f>'[1]létszám'!D23</f>
        <v>77</v>
      </c>
      <c r="E23" s="174">
        <v>77</v>
      </c>
      <c r="F23" s="133">
        <f t="shared" si="0"/>
        <v>100</v>
      </c>
      <c r="G23" s="10" t="s">
        <v>113</v>
      </c>
      <c r="H23" s="10" t="s">
        <v>107</v>
      </c>
      <c r="I23" s="10" t="s">
        <v>162</v>
      </c>
      <c r="J23" s="10">
        <v>30</v>
      </c>
      <c r="K23" s="12">
        <f>'[1]létszám'!K23</f>
        <v>30</v>
      </c>
      <c r="L23" s="45">
        <v>30</v>
      </c>
      <c r="M23" s="241">
        <f t="shared" si="1"/>
        <v>100</v>
      </c>
    </row>
    <row r="24" spans="1:13" ht="12.75">
      <c r="A24" s="89" t="s">
        <v>144</v>
      </c>
      <c r="B24" s="83" t="s">
        <v>147</v>
      </c>
      <c r="C24" s="376">
        <v>70</v>
      </c>
      <c r="D24" s="12">
        <f>'[1]létszám'!D24</f>
        <v>70</v>
      </c>
      <c r="E24" s="174">
        <v>70</v>
      </c>
      <c r="F24" s="133">
        <f t="shared" si="0"/>
        <v>100</v>
      </c>
      <c r="G24" s="10" t="s">
        <v>113</v>
      </c>
      <c r="H24" s="10" t="s">
        <v>108</v>
      </c>
      <c r="I24" s="10" t="s">
        <v>97</v>
      </c>
      <c r="J24" s="10">
        <v>29</v>
      </c>
      <c r="K24" s="12">
        <f>'[1]létszám'!K24</f>
        <v>29</v>
      </c>
      <c r="L24" s="45">
        <v>29</v>
      </c>
      <c r="M24" s="241">
        <f t="shared" si="1"/>
        <v>100</v>
      </c>
    </row>
    <row r="25" spans="1:13" ht="12.75">
      <c r="A25" s="89" t="s">
        <v>146</v>
      </c>
      <c r="B25" s="83" t="s">
        <v>149</v>
      </c>
      <c r="C25" s="376">
        <v>31</v>
      </c>
      <c r="D25" s="12">
        <f>'[1]létszám'!D25</f>
        <v>30</v>
      </c>
      <c r="E25" s="174">
        <v>30</v>
      </c>
      <c r="F25" s="133">
        <f t="shared" si="0"/>
        <v>100</v>
      </c>
      <c r="G25" s="10" t="s">
        <v>113</v>
      </c>
      <c r="H25" s="10" t="s">
        <v>109</v>
      </c>
      <c r="I25" s="10" t="s">
        <v>159</v>
      </c>
      <c r="J25" s="10">
        <v>25</v>
      </c>
      <c r="K25" s="12">
        <f>'[1]létszám'!K25</f>
        <v>25</v>
      </c>
      <c r="L25" s="45">
        <v>25</v>
      </c>
      <c r="M25" s="241">
        <f t="shared" si="1"/>
        <v>100</v>
      </c>
    </row>
    <row r="26" spans="1:13" ht="12.75">
      <c r="A26" s="89" t="s">
        <v>148</v>
      </c>
      <c r="B26" s="83" t="s">
        <v>151</v>
      </c>
      <c r="C26" s="376">
        <v>56</v>
      </c>
      <c r="D26" s="12">
        <f>'[1]létszám'!D26</f>
        <v>55</v>
      </c>
      <c r="E26" s="174">
        <v>55</v>
      </c>
      <c r="F26" s="133">
        <f t="shared" si="0"/>
        <v>100</v>
      </c>
      <c r="G26" s="10" t="s">
        <v>113</v>
      </c>
      <c r="H26" s="10" t="s">
        <v>110</v>
      </c>
      <c r="I26" s="10" t="s">
        <v>163</v>
      </c>
      <c r="J26" s="10">
        <v>26</v>
      </c>
      <c r="K26" s="12">
        <f>'[1]létszám'!K26</f>
        <v>26</v>
      </c>
      <c r="L26" s="45">
        <v>26</v>
      </c>
      <c r="M26" s="241">
        <f t="shared" si="1"/>
        <v>100</v>
      </c>
    </row>
    <row r="27" spans="1:13" ht="12.75">
      <c r="A27" s="89" t="s">
        <v>150</v>
      </c>
      <c r="B27" s="83" t="s">
        <v>153</v>
      </c>
      <c r="C27" s="376">
        <v>144</v>
      </c>
      <c r="D27" s="12">
        <f>'[1]létszám'!D27</f>
        <v>142</v>
      </c>
      <c r="E27" s="174">
        <v>142</v>
      </c>
      <c r="F27" s="133">
        <f t="shared" si="0"/>
        <v>100</v>
      </c>
      <c r="G27" s="10" t="s">
        <v>113</v>
      </c>
      <c r="H27" s="10" t="s">
        <v>111</v>
      </c>
      <c r="I27" s="10" t="s">
        <v>98</v>
      </c>
      <c r="J27" s="10">
        <v>23</v>
      </c>
      <c r="K27" s="12">
        <f>'[1]létszám'!K27</f>
        <v>23</v>
      </c>
      <c r="L27" s="45">
        <v>23</v>
      </c>
      <c r="M27" s="241">
        <f t="shared" si="1"/>
        <v>100</v>
      </c>
    </row>
    <row r="28" spans="1:13" ht="12.75">
      <c r="A28" s="91" t="s">
        <v>152</v>
      </c>
      <c r="B28" s="84" t="s">
        <v>167</v>
      </c>
      <c r="C28" s="180">
        <v>121</v>
      </c>
      <c r="D28" s="12">
        <f>'[1]létszám'!D28</f>
        <v>119</v>
      </c>
      <c r="E28" s="175">
        <v>119</v>
      </c>
      <c r="F28" s="135">
        <f t="shared" si="0"/>
        <v>100</v>
      </c>
      <c r="G28" s="10" t="s">
        <v>113</v>
      </c>
      <c r="H28" s="10" t="s">
        <v>113</v>
      </c>
      <c r="I28" s="10" t="s">
        <v>160</v>
      </c>
      <c r="J28" s="10">
        <v>29</v>
      </c>
      <c r="K28" s="12">
        <f>'[1]létszám'!K28</f>
        <v>29</v>
      </c>
      <c r="L28" s="45">
        <v>29</v>
      </c>
      <c r="M28" s="241">
        <f t="shared" si="1"/>
        <v>100</v>
      </c>
    </row>
    <row r="29" spans="1:13" ht="12.75">
      <c r="A29" s="91" t="s">
        <v>166</v>
      </c>
      <c r="B29" s="84" t="s">
        <v>169</v>
      </c>
      <c r="C29" s="180">
        <v>103</v>
      </c>
      <c r="D29" s="12">
        <f>'[1]létszám'!D29</f>
        <v>103</v>
      </c>
      <c r="E29" s="175">
        <v>102</v>
      </c>
      <c r="F29" s="135">
        <f t="shared" si="0"/>
        <v>99.02912621359224</v>
      </c>
      <c r="G29" s="10" t="s">
        <v>113</v>
      </c>
      <c r="H29" s="10" t="s">
        <v>125</v>
      </c>
      <c r="I29" s="10" t="s">
        <v>206</v>
      </c>
      <c r="J29" s="10">
        <v>22</v>
      </c>
      <c r="K29" s="12">
        <f>'[1]létszám'!K29</f>
        <v>22</v>
      </c>
      <c r="L29" s="45">
        <v>22</v>
      </c>
      <c r="M29" s="241">
        <f t="shared" si="1"/>
        <v>100</v>
      </c>
    </row>
    <row r="30" spans="1:13" ht="12.75">
      <c r="A30" s="91" t="s">
        <v>168</v>
      </c>
      <c r="B30" s="85" t="s">
        <v>171</v>
      </c>
      <c r="C30" s="180">
        <v>117</v>
      </c>
      <c r="D30" s="12">
        <f>'[1]létszám'!D30</f>
        <v>138</v>
      </c>
      <c r="E30" s="175">
        <v>138</v>
      </c>
      <c r="F30" s="135">
        <f t="shared" si="0"/>
        <v>100</v>
      </c>
      <c r="G30" s="10" t="s">
        <v>113</v>
      </c>
      <c r="H30" s="10" t="s">
        <v>117</v>
      </c>
      <c r="I30" s="10" t="s">
        <v>99</v>
      </c>
      <c r="J30" s="10">
        <v>22</v>
      </c>
      <c r="K30" s="12">
        <f>'[1]létszám'!K30</f>
        <v>22</v>
      </c>
      <c r="L30" s="45">
        <v>22</v>
      </c>
      <c r="M30" s="241">
        <f t="shared" si="1"/>
        <v>100</v>
      </c>
    </row>
    <row r="31" spans="1:13" ht="12.75">
      <c r="A31" s="91" t="s">
        <v>170</v>
      </c>
      <c r="B31" s="85" t="s">
        <v>173</v>
      </c>
      <c r="C31" s="180">
        <v>77</v>
      </c>
      <c r="D31" s="12">
        <f>'[1]létszám'!D31</f>
        <v>77</v>
      </c>
      <c r="E31" s="175">
        <v>77</v>
      </c>
      <c r="F31" s="135">
        <f t="shared" si="0"/>
        <v>100</v>
      </c>
      <c r="G31" s="10" t="s">
        <v>113</v>
      </c>
      <c r="H31" s="10" t="s">
        <v>127</v>
      </c>
      <c r="I31" s="10" t="s">
        <v>164</v>
      </c>
      <c r="J31" s="10">
        <v>28</v>
      </c>
      <c r="K31" s="12">
        <f>'[1]létszám'!K31</f>
        <v>28</v>
      </c>
      <c r="L31" s="45">
        <v>28</v>
      </c>
      <c r="M31" s="241">
        <f t="shared" si="1"/>
        <v>100</v>
      </c>
    </row>
    <row r="32" spans="1:13" ht="12.75">
      <c r="A32" s="91" t="s">
        <v>172</v>
      </c>
      <c r="B32" s="85" t="s">
        <v>175</v>
      </c>
      <c r="C32" s="180">
        <v>110</v>
      </c>
      <c r="D32" s="12">
        <f>'[1]létszám'!D32</f>
        <v>108</v>
      </c>
      <c r="E32" s="175">
        <v>108</v>
      </c>
      <c r="F32" s="135">
        <f t="shared" si="0"/>
        <v>100</v>
      </c>
      <c r="G32" s="10" t="s">
        <v>113</v>
      </c>
      <c r="H32" s="10" t="s">
        <v>129</v>
      </c>
      <c r="I32" s="10" t="s">
        <v>161</v>
      </c>
      <c r="J32" s="10">
        <v>32</v>
      </c>
      <c r="K32" s="12">
        <f>'[1]létszám'!K32</f>
        <v>32</v>
      </c>
      <c r="L32" s="45">
        <v>32</v>
      </c>
      <c r="M32" s="241">
        <f t="shared" si="1"/>
        <v>100</v>
      </c>
    </row>
    <row r="33" spans="1:13" ht="12.75">
      <c r="A33" s="91" t="s">
        <v>174</v>
      </c>
      <c r="B33" s="85" t="s">
        <v>177</v>
      </c>
      <c r="C33" s="180">
        <v>34</v>
      </c>
      <c r="D33" s="12">
        <f>'[1]létszám'!D33</f>
        <v>34</v>
      </c>
      <c r="E33" s="175">
        <v>34</v>
      </c>
      <c r="F33" s="135">
        <f t="shared" si="0"/>
        <v>100</v>
      </c>
      <c r="G33" s="10" t="s">
        <v>113</v>
      </c>
      <c r="H33" s="10" t="s">
        <v>131</v>
      </c>
      <c r="I33" s="10" t="s">
        <v>100</v>
      </c>
      <c r="J33" s="10">
        <v>18</v>
      </c>
      <c r="K33" s="12">
        <f>'[1]létszám'!K33</f>
        <v>18</v>
      </c>
      <c r="L33" s="45">
        <v>18</v>
      </c>
      <c r="M33" s="241">
        <f t="shared" si="1"/>
        <v>100</v>
      </c>
    </row>
    <row r="34" spans="1:13" ht="12.75">
      <c r="A34" s="91" t="s">
        <v>176</v>
      </c>
      <c r="B34" s="85" t="s">
        <v>179</v>
      </c>
      <c r="C34" s="180">
        <v>98</v>
      </c>
      <c r="D34" s="12">
        <f>'[1]létszám'!D34</f>
        <v>99</v>
      </c>
      <c r="E34" s="175">
        <v>99</v>
      </c>
      <c r="F34" s="135">
        <f t="shared" si="0"/>
        <v>100</v>
      </c>
      <c r="G34" s="10" t="s">
        <v>113</v>
      </c>
      <c r="H34" s="10" t="s">
        <v>133</v>
      </c>
      <c r="I34" s="10" t="s">
        <v>101</v>
      </c>
      <c r="J34" s="10">
        <v>29</v>
      </c>
      <c r="K34" s="12">
        <f>'[1]létszám'!K34</f>
        <v>29</v>
      </c>
      <c r="L34" s="45">
        <v>29</v>
      </c>
      <c r="M34" s="241">
        <f t="shared" si="1"/>
        <v>100</v>
      </c>
    </row>
    <row r="35" spans="1:13" ht="12.75">
      <c r="A35" s="91" t="s">
        <v>178</v>
      </c>
      <c r="B35" s="85" t="s">
        <v>181</v>
      </c>
      <c r="C35" s="180">
        <v>77</v>
      </c>
      <c r="D35" s="12">
        <f>'[1]létszám'!D35</f>
        <v>77</v>
      </c>
      <c r="E35" s="175">
        <v>77</v>
      </c>
      <c r="F35" s="135">
        <f t="shared" si="0"/>
        <v>100</v>
      </c>
      <c r="G35" s="10"/>
      <c r="H35" s="10"/>
      <c r="I35" s="10"/>
      <c r="J35" s="10"/>
      <c r="K35" s="10"/>
      <c r="L35" s="45"/>
      <c r="M35" s="10"/>
    </row>
    <row r="36" spans="1:13" ht="12.75">
      <c r="A36" s="91" t="s">
        <v>180</v>
      </c>
      <c r="B36" s="85" t="s">
        <v>165</v>
      </c>
      <c r="C36" s="180">
        <v>123</v>
      </c>
      <c r="D36" s="12">
        <f>'[1]létszám'!D36</f>
        <v>120</v>
      </c>
      <c r="E36" s="175">
        <v>120</v>
      </c>
      <c r="F36" s="135">
        <f t="shared" si="0"/>
        <v>100</v>
      </c>
      <c r="G36" s="10"/>
      <c r="H36" s="10"/>
      <c r="I36" s="10"/>
      <c r="J36" s="23"/>
      <c r="K36" s="23"/>
      <c r="L36" s="381"/>
      <c r="M36" s="15"/>
    </row>
    <row r="37" spans="1:13" ht="12.75">
      <c r="A37" s="91" t="s">
        <v>182</v>
      </c>
      <c r="B37" s="178" t="s">
        <v>184</v>
      </c>
      <c r="C37" s="180">
        <v>71</v>
      </c>
      <c r="D37" s="12">
        <f>'[1]létszám'!D37</f>
        <v>71</v>
      </c>
      <c r="E37" s="175">
        <v>71</v>
      </c>
      <c r="F37" s="135">
        <f t="shared" si="0"/>
        <v>100</v>
      </c>
      <c r="G37" s="359" t="s">
        <v>113</v>
      </c>
      <c r="H37" s="356"/>
      <c r="I37" s="356" t="s">
        <v>102</v>
      </c>
      <c r="J37" s="357">
        <f>SUM(J22:J34)</f>
        <v>338</v>
      </c>
      <c r="K37" s="360">
        <f>SUM(K22:K34)</f>
        <v>338</v>
      </c>
      <c r="L37" s="360">
        <f>SUM(L22:L34)</f>
        <v>338</v>
      </c>
      <c r="M37" s="358">
        <f>L37/K37*100</f>
        <v>100</v>
      </c>
    </row>
    <row r="38" spans="1:6" ht="12.75">
      <c r="A38" s="177" t="s">
        <v>183</v>
      </c>
      <c r="B38" s="178" t="s">
        <v>26</v>
      </c>
      <c r="C38" s="180">
        <v>70</v>
      </c>
      <c r="D38" s="12">
        <f>'[1]létszám'!D38</f>
        <v>70</v>
      </c>
      <c r="E38" s="175">
        <v>70</v>
      </c>
      <c r="F38" s="135">
        <f t="shared" si="0"/>
        <v>100</v>
      </c>
    </row>
    <row r="39" spans="1:13" ht="12.75">
      <c r="A39" s="383" t="s">
        <v>185</v>
      </c>
      <c r="B39" s="179" t="s">
        <v>188</v>
      </c>
      <c r="C39" s="181">
        <v>39</v>
      </c>
      <c r="D39" s="12">
        <f>'[1]létszám'!D39</f>
        <v>39</v>
      </c>
      <c r="E39" s="377">
        <v>39</v>
      </c>
      <c r="F39" s="137">
        <f t="shared" si="0"/>
        <v>100</v>
      </c>
      <c r="G39" s="9" t="s">
        <v>113</v>
      </c>
      <c r="H39" s="9" t="s">
        <v>135</v>
      </c>
      <c r="I39" s="78" t="s">
        <v>103</v>
      </c>
      <c r="J39" s="9">
        <v>13</v>
      </c>
      <c r="K39" s="7">
        <f>'[1]létszám'!K39</f>
        <v>13</v>
      </c>
      <c r="L39" s="9">
        <v>13</v>
      </c>
      <c r="M39" s="143">
        <f>L39/K39*100</f>
        <v>100</v>
      </c>
    </row>
    <row r="40" spans="1:13" ht="12.75">
      <c r="A40" s="383" t="s">
        <v>186</v>
      </c>
      <c r="B40" s="179" t="s">
        <v>65</v>
      </c>
      <c r="C40" s="181">
        <v>219</v>
      </c>
      <c r="D40" s="12">
        <f>'[1]létszám'!D40</f>
        <v>219</v>
      </c>
      <c r="E40" s="377">
        <v>219</v>
      </c>
      <c r="F40" s="137">
        <f t="shared" si="0"/>
        <v>100</v>
      </c>
      <c r="G40" s="10" t="s">
        <v>113</v>
      </c>
      <c r="H40" s="10" t="s">
        <v>207</v>
      </c>
      <c r="I40" s="45" t="s">
        <v>155</v>
      </c>
      <c r="J40" s="10">
        <v>179</v>
      </c>
      <c r="K40" s="12">
        <f>'[1]létszám'!K40</f>
        <v>177</v>
      </c>
      <c r="L40" s="10">
        <v>177</v>
      </c>
      <c r="M40" s="142">
        <f>L40/K40*100</f>
        <v>100</v>
      </c>
    </row>
    <row r="41" spans="1:13" ht="12.75">
      <c r="A41" s="383" t="s">
        <v>187</v>
      </c>
      <c r="B41" s="179" t="s">
        <v>191</v>
      </c>
      <c r="C41" s="181">
        <v>40</v>
      </c>
      <c r="D41" s="12">
        <f>'[1]létszám'!D41</f>
        <v>42</v>
      </c>
      <c r="E41" s="377">
        <v>42</v>
      </c>
      <c r="F41" s="137">
        <f t="shared" si="0"/>
        <v>100</v>
      </c>
      <c r="G41" s="11"/>
      <c r="H41" s="11"/>
      <c r="I41" s="74"/>
      <c r="J41" s="23"/>
      <c r="K41" s="8">
        <f>'[1]létszám'!K41</f>
        <v>0</v>
      </c>
      <c r="L41" s="23"/>
      <c r="M41" s="144"/>
    </row>
    <row r="42" spans="1:13" ht="12.75">
      <c r="A42" s="386" t="s">
        <v>189</v>
      </c>
      <c r="B42" s="176" t="s">
        <v>194</v>
      </c>
      <c r="C42" s="176">
        <v>34</v>
      </c>
      <c r="D42" s="12">
        <f>'[1]létszám'!D42</f>
        <v>34</v>
      </c>
      <c r="E42" s="378">
        <v>34</v>
      </c>
      <c r="F42" s="142">
        <f t="shared" si="0"/>
        <v>100</v>
      </c>
      <c r="G42" s="359" t="s">
        <v>113</v>
      </c>
      <c r="H42" s="356"/>
      <c r="I42" s="356" t="s">
        <v>213</v>
      </c>
      <c r="J42" s="357">
        <f>SUM(J37:J41)</f>
        <v>530</v>
      </c>
      <c r="K42" s="357">
        <f>SUM(K37:K41)</f>
        <v>528</v>
      </c>
      <c r="L42" s="357">
        <f>SUM(L37:L41)</f>
        <v>528</v>
      </c>
      <c r="M42" s="358">
        <f>L42/K42*100</f>
        <v>100</v>
      </c>
    </row>
    <row r="43" spans="1:10" ht="12.75">
      <c r="A43" s="386" t="s">
        <v>190</v>
      </c>
      <c r="B43" s="176" t="s">
        <v>195</v>
      </c>
      <c r="C43" s="176">
        <v>76</v>
      </c>
      <c r="D43" s="12">
        <f>'[1]létszám'!D43</f>
        <v>76</v>
      </c>
      <c r="E43" s="378">
        <v>76</v>
      </c>
      <c r="F43" s="142">
        <f t="shared" si="0"/>
        <v>100</v>
      </c>
      <c r="J43" s="6"/>
    </row>
    <row r="44" spans="1:10" ht="12.75">
      <c r="A44" s="240" t="s">
        <v>192</v>
      </c>
      <c r="B44" s="240" t="s">
        <v>27</v>
      </c>
      <c r="C44" s="240">
        <v>1</v>
      </c>
      <c r="D44" s="8">
        <f>'[1]létszám'!D44</f>
        <v>4</v>
      </c>
      <c r="E44" s="379">
        <v>4</v>
      </c>
      <c r="F44" s="144">
        <f t="shared" si="0"/>
        <v>100</v>
      </c>
      <c r="I44" t="s">
        <v>116</v>
      </c>
      <c r="J44" s="6"/>
    </row>
    <row r="45" spans="1:10" ht="12.75">
      <c r="A45" s="346" t="s">
        <v>116</v>
      </c>
      <c r="B45" s="347" t="s">
        <v>196</v>
      </c>
      <c r="C45" s="348">
        <f>SUM(C6:C44)</f>
        <v>3174</v>
      </c>
      <c r="D45" s="348">
        <f>SUM(D6:D44)</f>
        <v>3180</v>
      </c>
      <c r="E45" s="348">
        <f>SUM(E6:E44)</f>
        <v>3163</v>
      </c>
      <c r="F45" s="349">
        <f>E45/D45*100</f>
        <v>99.46540880503144</v>
      </c>
      <c r="J45" s="6"/>
    </row>
    <row r="46" spans="1:6" ht="12.75">
      <c r="A46" s="182"/>
      <c r="B46" s="218" t="s">
        <v>70</v>
      </c>
      <c r="C46" s="215">
        <v>54</v>
      </c>
      <c r="D46" s="372">
        <f>'[1]létszám'!D46</f>
        <v>54</v>
      </c>
      <c r="E46" s="216">
        <v>40</v>
      </c>
      <c r="F46" s="217">
        <f t="shared" si="0"/>
        <v>74.07407407407408</v>
      </c>
    </row>
    <row r="47" spans="1:13" ht="12.75">
      <c r="A47" s="185"/>
      <c r="B47" s="186" t="s">
        <v>277</v>
      </c>
      <c r="C47" s="187">
        <v>5</v>
      </c>
      <c r="D47" s="372">
        <f>'[1]létszám'!D47</f>
        <v>5</v>
      </c>
      <c r="E47" s="183">
        <v>5</v>
      </c>
      <c r="F47" s="184">
        <f>E47/D47*100</f>
        <v>100</v>
      </c>
      <c r="G47" s="9"/>
      <c r="H47" s="9"/>
      <c r="I47" s="78"/>
      <c r="J47" s="24"/>
      <c r="K47" s="24"/>
      <c r="L47" s="24"/>
      <c r="M47" s="24"/>
    </row>
    <row r="48" spans="1:13" ht="12.75">
      <c r="A48" s="188"/>
      <c r="B48" s="188" t="s">
        <v>71</v>
      </c>
      <c r="C48" s="86">
        <v>240</v>
      </c>
      <c r="D48" s="7">
        <f>'[1]létszám'!D48</f>
        <v>242</v>
      </c>
      <c r="E48" s="173">
        <v>242</v>
      </c>
      <c r="F48" s="131">
        <f t="shared" si="0"/>
        <v>100</v>
      </c>
      <c r="G48" s="66" t="s">
        <v>187</v>
      </c>
      <c r="H48" s="66" t="s">
        <v>106</v>
      </c>
      <c r="I48" s="79" t="s">
        <v>210</v>
      </c>
      <c r="J48" s="66">
        <v>11</v>
      </c>
      <c r="K48" s="12">
        <f>'[1]létszám'!K48</f>
        <v>11</v>
      </c>
      <c r="L48" s="66">
        <v>11</v>
      </c>
      <c r="M48" s="146">
        <f>L48/K48*100</f>
        <v>100</v>
      </c>
    </row>
    <row r="49" spans="1:13" ht="12.75">
      <c r="A49" s="80"/>
      <c r="B49" s="80" t="s">
        <v>72</v>
      </c>
      <c r="C49" s="86">
        <v>62</v>
      </c>
      <c r="D49" s="12">
        <f>'[1]létszám'!D49</f>
        <v>62</v>
      </c>
      <c r="E49" s="173">
        <v>62</v>
      </c>
      <c r="F49" s="131">
        <f t="shared" si="0"/>
        <v>100</v>
      </c>
      <c r="G49" s="10" t="s">
        <v>187</v>
      </c>
      <c r="H49" s="196" t="s">
        <v>107</v>
      </c>
      <c r="I49" s="197" t="s">
        <v>211</v>
      </c>
      <c r="J49" s="198">
        <f>(J51-J48)</f>
        <v>29</v>
      </c>
      <c r="K49" s="12">
        <f>'[1]létszám'!K49</f>
        <v>31</v>
      </c>
      <c r="L49" s="198">
        <f>(L51-L48)</f>
        <v>31</v>
      </c>
      <c r="M49" s="191">
        <f>L49/K49*100</f>
        <v>100</v>
      </c>
    </row>
    <row r="50" spans="1:13" ht="12.75">
      <c r="A50" s="80"/>
      <c r="B50" s="80" t="s">
        <v>73</v>
      </c>
      <c r="C50" s="86">
        <v>1</v>
      </c>
      <c r="D50" s="382">
        <f>'[1]létszám'!D51</f>
        <v>1</v>
      </c>
      <c r="E50" s="173">
        <v>1</v>
      </c>
      <c r="F50" s="131">
        <f>E50/D50*100</f>
        <v>100</v>
      </c>
      <c r="G50" s="10"/>
      <c r="H50" s="10"/>
      <c r="I50" s="45"/>
      <c r="J50" s="23"/>
      <c r="K50" s="23"/>
      <c r="L50" s="23"/>
      <c r="M50" s="23"/>
    </row>
    <row r="51" spans="1:13" ht="12.75">
      <c r="A51" s="80"/>
      <c r="B51" s="80" t="s">
        <v>74</v>
      </c>
      <c r="C51" s="86">
        <v>2</v>
      </c>
      <c r="D51" s="12">
        <f>'[1]létszám'!D52</f>
        <v>2</v>
      </c>
      <c r="E51" s="173">
        <v>2</v>
      </c>
      <c r="F51" s="131">
        <f>E51/D51*100</f>
        <v>100</v>
      </c>
      <c r="G51" s="359" t="s">
        <v>187</v>
      </c>
      <c r="H51" s="356"/>
      <c r="I51" s="361" t="s">
        <v>212</v>
      </c>
      <c r="J51" s="357">
        <f>C41</f>
        <v>40</v>
      </c>
      <c r="K51" s="357">
        <f>D41</f>
        <v>42</v>
      </c>
      <c r="L51" s="357">
        <f>E41</f>
        <v>42</v>
      </c>
      <c r="M51" s="358">
        <f>L51/K51*100</f>
        <v>100</v>
      </c>
    </row>
    <row r="52" spans="1:6" ht="12.75">
      <c r="A52" s="80"/>
      <c r="B52" s="80"/>
      <c r="C52" s="86"/>
      <c r="D52" s="371"/>
      <c r="E52" s="173"/>
      <c r="F52" s="131"/>
    </row>
    <row r="53" spans="1:6" ht="12.75">
      <c r="A53" s="350" t="s">
        <v>276</v>
      </c>
      <c r="B53" s="350" t="s">
        <v>75</v>
      </c>
      <c r="C53" s="351">
        <f>SUM(C48:C52)</f>
        <v>305</v>
      </c>
      <c r="D53" s="351">
        <f>SUM(D48:D52)</f>
        <v>307</v>
      </c>
      <c r="E53" s="351">
        <f>SUM(E48:E52)</f>
        <v>307</v>
      </c>
      <c r="F53" s="352">
        <f t="shared" si="0"/>
        <v>100</v>
      </c>
    </row>
    <row r="54" spans="1:13" ht="12.75">
      <c r="A54" s="353" t="s">
        <v>116</v>
      </c>
      <c r="B54" s="353" t="s">
        <v>198</v>
      </c>
      <c r="C54" s="354">
        <f>(C45+C47+C53)</f>
        <v>3484</v>
      </c>
      <c r="D54" s="354">
        <f>(D45+D47+D53)</f>
        <v>3492</v>
      </c>
      <c r="E54" s="354">
        <f>(E45+E47+E53)</f>
        <v>3475</v>
      </c>
      <c r="F54" s="297">
        <f t="shared" si="0"/>
        <v>99.51317296678121</v>
      </c>
      <c r="G54" s="71" t="s">
        <v>189</v>
      </c>
      <c r="H54" s="72" t="s">
        <v>106</v>
      </c>
      <c r="I54" s="68" t="s">
        <v>193</v>
      </c>
      <c r="J54" s="64">
        <v>9</v>
      </c>
      <c r="K54" s="7">
        <f>'[1]létszám'!K54</f>
        <v>9</v>
      </c>
      <c r="L54" s="73">
        <v>9</v>
      </c>
      <c r="M54" s="154">
        <f>L54/K54*100</f>
        <v>100</v>
      </c>
    </row>
    <row r="55" spans="7:13" ht="12.75">
      <c r="G55" s="39"/>
      <c r="H55" s="192" t="s">
        <v>107</v>
      </c>
      <c r="I55" s="193" t="s">
        <v>55</v>
      </c>
      <c r="J55" s="194">
        <f>(J56-J54)</f>
        <v>25</v>
      </c>
      <c r="K55" s="8">
        <f>'[1]létszám'!K55</f>
        <v>25</v>
      </c>
      <c r="L55" s="194">
        <f>(L56-L54)</f>
        <v>25</v>
      </c>
      <c r="M55" s="195">
        <f>L55/K55*100</f>
        <v>100</v>
      </c>
    </row>
    <row r="56" spans="7:13" ht="12.75">
      <c r="G56" s="301" t="s">
        <v>189</v>
      </c>
      <c r="H56" s="359"/>
      <c r="I56" s="359" t="s">
        <v>56</v>
      </c>
      <c r="J56" s="362">
        <f>C42</f>
        <v>34</v>
      </c>
      <c r="K56" s="362">
        <f>D42</f>
        <v>34</v>
      </c>
      <c r="L56" s="362">
        <f>E42</f>
        <v>34</v>
      </c>
      <c r="M56" s="363">
        <f>L56/K56*100</f>
        <v>100</v>
      </c>
    </row>
    <row r="58" ht="12.75">
      <c r="G58" s="1"/>
    </row>
  </sheetData>
  <mergeCells count="6">
    <mergeCell ref="J15:M15"/>
    <mergeCell ref="J16:M16"/>
    <mergeCell ref="C1:F1"/>
    <mergeCell ref="C2:F2"/>
    <mergeCell ref="J1:M1"/>
    <mergeCell ref="J2:M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geOrder="overThenDown" paperSize="9" scale="95" r:id="rId1"/>
  <headerFooter alignWithMargins="0">
    <oddHeader>&amp;C&amp;"Times New Roman CE,Normál"&amp;P/&amp;N
Létszám adatok&amp;R&amp;"Times New Roman,Normál"3/a.sz.táblázat
(fő)</oddHeader>
    <oddFooter>&amp;L&amp;"Times New Roman CE,Normál"&amp;8&amp;D/&amp;T/Tóthné&amp;C&amp;"Times New Roman,Normál"&amp;8&amp;F/&amp;A/Tóthné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Tóth Imréné</cp:lastModifiedBy>
  <cp:lastPrinted>2004-11-09T10:54:02Z</cp:lastPrinted>
  <dcterms:created xsi:type="dcterms:W3CDTF">2000-07-12T09:08:54Z</dcterms:created>
  <dcterms:modified xsi:type="dcterms:W3CDTF">2004-11-16T15:24:57Z</dcterms:modified>
  <cp:category/>
  <cp:version/>
  <cp:contentType/>
  <cp:contentStatus/>
</cp:coreProperties>
</file>