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koc.2005.e Ft-ban" sheetId="1" r:id="rId1"/>
  </sheets>
  <definedNames>
    <definedName name="_xlnm.Print_Area" localSheetId="0">'koc.2005.e Ft-ban'!$A$1:$I$205</definedName>
  </definedNames>
  <calcPr fullCalcOnLoad="1"/>
</workbook>
</file>

<file path=xl/sharedStrings.xml><?xml version="1.0" encoding="utf-8"?>
<sst xmlns="http://schemas.openxmlformats.org/spreadsheetml/2006/main" count="193" uniqueCount="159">
  <si>
    <t>Hozzájárulás</t>
  </si>
  <si>
    <t>Megnevezés</t>
  </si>
  <si>
    <t>Mutató</t>
  </si>
  <si>
    <t>Fajlagos ö.</t>
  </si>
  <si>
    <t>Összege</t>
  </si>
  <si>
    <t>Ebből :</t>
  </si>
  <si>
    <t>fő</t>
  </si>
  <si>
    <t>Ft/mutató</t>
  </si>
  <si>
    <t>e Ft</t>
  </si>
  <si>
    <t>SZJA-ból</t>
  </si>
  <si>
    <t>Állami h.jár.</t>
  </si>
  <si>
    <t>Települési igazgatási és kommunális feladatok</t>
  </si>
  <si>
    <t>Lakott külterülettel kapcsolatos feladatok</t>
  </si>
  <si>
    <t>Körzeti igazgatási feladatok:</t>
  </si>
  <si>
    <t>egységesen</t>
  </si>
  <si>
    <t>okmányiroda(feldolgozott ügyek  db.)</t>
  </si>
  <si>
    <t>gyámügyi és építésügyi feladatok</t>
  </si>
  <si>
    <t>Körzeti igazgatási feladatok összesen:</t>
  </si>
  <si>
    <t>Üdülőhelyi feladatok (terv.bev. Ft.)</t>
  </si>
  <si>
    <t>Pénzbeni és természetb. szoc.és  gyermek jóléti ellát.</t>
  </si>
  <si>
    <t>Lakáshoz jutás feladatai</t>
  </si>
  <si>
    <t>Szociális és gyermekjóléti alapszolg. feladatai</t>
  </si>
  <si>
    <t>általános feladatai</t>
  </si>
  <si>
    <t>étkezés</t>
  </si>
  <si>
    <t>házi segítségnyújtás</t>
  </si>
  <si>
    <t>jelzőrendszeres házi segítségnyújtás</t>
  </si>
  <si>
    <t>időskorúak nappali int.ellátása</t>
  </si>
  <si>
    <t>fogyatékos személyek nappali sz.ellát</t>
  </si>
  <si>
    <t>Szoc. és gyermekjóléti alapszolg. fea.összesen</t>
  </si>
  <si>
    <t>Bentlakásos és átmeneti elhelyezést  nyújtó int.ellát.</t>
  </si>
  <si>
    <t>Hajléktalanok átmeneti intézménye</t>
  </si>
  <si>
    <t>Gyermekek napközbeni ellátása:</t>
  </si>
  <si>
    <t>bölcsödei ellátás</t>
  </si>
  <si>
    <t>ingyenes étkezés</t>
  </si>
  <si>
    <t>Gyermekek napközbeni ellátása összesen:</t>
  </si>
  <si>
    <t>Szociális és gyermekjóléti intézm.módszert.feladatok:</t>
  </si>
  <si>
    <t>szoc.szolg.regionális módszertani feladatai</t>
  </si>
  <si>
    <t>gyermekjóléti szolgálat módszertani felad.</t>
  </si>
  <si>
    <t>Szoc.és gyermekjóléti intézm.módszrtani felad.össz.</t>
  </si>
  <si>
    <t xml:space="preserve">                            kiegészítő hozzájárulás</t>
  </si>
  <si>
    <t>Óvodai nevelés összesen:</t>
  </si>
  <si>
    <t>Iskolai oktatás:</t>
  </si>
  <si>
    <t>1-4 évfolyamon alap-hozzájárulás</t>
  </si>
  <si>
    <t>1-4 évfolyamon kiegészítő hozzájárulás</t>
  </si>
  <si>
    <t>1-4 évfolam összesen:</t>
  </si>
  <si>
    <t>5-8 évfolyamon alap-hozzájárulás</t>
  </si>
  <si>
    <t>5-8 évfolyamon kiegészítő hozzájárulás</t>
  </si>
  <si>
    <t>5-8 évfolam összesen</t>
  </si>
  <si>
    <t xml:space="preserve">9-13 évfolyamon </t>
  </si>
  <si>
    <t>párhuzamos okt. 9-13 évfolyamon</t>
  </si>
  <si>
    <t>Arany J.Tehetséggond.Progr. keretében</t>
  </si>
  <si>
    <t>Iskolai szakképzés ( szakmai elm. képz.)</t>
  </si>
  <si>
    <t>Isk.szakképzés( szakm.gyak.képz.) :</t>
  </si>
  <si>
    <t xml:space="preserve">3.mell.20 ea </t>
  </si>
  <si>
    <t xml:space="preserve">"    "    20 eb.     </t>
  </si>
  <si>
    <t xml:space="preserve">"    "    20 ec.     </t>
  </si>
  <si>
    <t>"    "    20 ed.</t>
  </si>
  <si>
    <t>Iskolai oktatás összesen:</t>
  </si>
  <si>
    <t>Kül.gondozás keretében nyujtott ellátás</t>
  </si>
  <si>
    <t>alap-hozzájárulás</t>
  </si>
  <si>
    <t>kiegészítő hozzájárulás</t>
  </si>
  <si>
    <t>gyógyped.ellát.középiskolában</t>
  </si>
  <si>
    <t>Kül.gondozás keretében nyujtott ellátás összesen</t>
  </si>
  <si>
    <t>Alapfokú művészeti oktatás:</t>
  </si>
  <si>
    <t>Zeneművészeti ág</t>
  </si>
  <si>
    <t>Képző.-és Ipműv.,táncműv.ág</t>
  </si>
  <si>
    <t>Alapfokú művészeti oktatás összesen:</t>
  </si>
  <si>
    <t>Kollégiumok közoktatási feladatai:</t>
  </si>
  <si>
    <t>Kollégiumi,extern. nev.ellátás(nem fogy.)</t>
  </si>
  <si>
    <t>Sajátos nevelési igényű gy.tanulók kollég.</t>
  </si>
  <si>
    <t>nevelés,oktatása</t>
  </si>
  <si>
    <t>Kollégiumok közoktatási feladatai összesen:</t>
  </si>
  <si>
    <t>Hozzájárulások egyéb közokt. szakmai feladatokhoz:</t>
  </si>
  <si>
    <t>ált.isk.napközis foglalkozás</t>
  </si>
  <si>
    <t>2004/2005 t.évet köv.ind.fejl.,felzárkotató okt.</t>
  </si>
  <si>
    <t>szem.fejl.tehets.gond.,felzárk.okt.</t>
  </si>
  <si>
    <t>2004/2005 t.évet megel.ind.fejl.,felzárkotató okt.</t>
  </si>
  <si>
    <t>magyar ny.folyó roma kis.nevelés óvoda /:2</t>
  </si>
  <si>
    <t>magyar ny.folyó roma kis.oktatás ált.isk /:2</t>
  </si>
  <si>
    <t>két tanítási nyelvü oktatás</t>
  </si>
  <si>
    <t>kult.,szabadid. és egészs.fejl.fea</t>
  </si>
  <si>
    <t>érettségi és szakmai vizsgák</t>
  </si>
  <si>
    <t>Hozzájárulások egyéb közokt. szakmai feladatokhoz ö.</t>
  </si>
  <si>
    <t>Egyéb differ.hozzájár. egyes közokt. Intézményeket</t>
  </si>
  <si>
    <t>fenntartó önkorm.feladatellátásához:</t>
  </si>
  <si>
    <t>Bejároó gyermekek,tanulók ellátása</t>
  </si>
  <si>
    <t>óvodába</t>
  </si>
  <si>
    <t>gyp.általános isk.</t>
  </si>
  <si>
    <t>általános iskolában</t>
  </si>
  <si>
    <t>gyp.szakiskola</t>
  </si>
  <si>
    <t>gimn.szakközépisk.szakiskolában</t>
  </si>
  <si>
    <t>Bejáró gyermekek,tanulók ellátása összesen:</t>
  </si>
  <si>
    <t>Gyermek és ifj.védelemmel összefüggő juttatások,</t>
  </si>
  <si>
    <t>szolgáltatások</t>
  </si>
  <si>
    <t>óvodában,iskolában,kollég.szerv.int.étk.:</t>
  </si>
  <si>
    <t>kedvezményre nem jogosultak</t>
  </si>
  <si>
    <t>50 %-os kedvezményre jogosultak</t>
  </si>
  <si>
    <t>100 %-os kedvezményre jogosultak</t>
  </si>
  <si>
    <t>Szervezett intézményi étkezés összesen:</t>
  </si>
  <si>
    <t>Nappali tag.tanulók tankönyellátása:</t>
  </si>
  <si>
    <t>általános hozzájárulás</t>
  </si>
  <si>
    <t>1-4 évf.rászorultsági alapon ingyenes</t>
  </si>
  <si>
    <t>5-8 évf. és 6.o.gimn.                         "</t>
  </si>
  <si>
    <t>9-13 évf.,1-13 évf.gyped.ellát.         "</t>
  </si>
  <si>
    <t>Nappali tag.tanulók tankönyellátása összesen:</t>
  </si>
  <si>
    <t>Tanulók szállásnyújtásával összefüggő feladatok</t>
  </si>
  <si>
    <t>Arany J.Tehetséggond.Progr. szállásny.ö.feladatok</t>
  </si>
  <si>
    <t>Sajátos nev.ig.gyerm.,tanulók szállásny.összefüggő fea.</t>
  </si>
  <si>
    <t>Szállásnyújtás öszesen:</t>
  </si>
  <si>
    <t>Helyi közművelődési és közgyüjteményi feladatok</t>
  </si>
  <si>
    <t>Települési sport feladatok</t>
  </si>
  <si>
    <t>A tv.3sz.mell. alapján elosztott áll. hozzájárulás</t>
  </si>
  <si>
    <t>Normatív kötött felhasználású támogatások:</t>
  </si>
  <si>
    <t>Pedagógus továbbképzés,szakvizsga</t>
  </si>
  <si>
    <t>Középisk.pedag.felk.tám. kétszintű éretts.</t>
  </si>
  <si>
    <t>Szakmai és inform. fejlesztési feladatok</t>
  </si>
  <si>
    <t>aa.)</t>
  </si>
  <si>
    <t>ab.)</t>
  </si>
  <si>
    <t>b.)</t>
  </si>
  <si>
    <t>Szakmai és inform. fejlesztési feladatok összesen:</t>
  </si>
  <si>
    <t>Pedagógiai szakmai szolgáltatás</t>
  </si>
  <si>
    <t>Minőségfejlesztési feladatok</t>
  </si>
  <si>
    <t>Pedagógiai szakszolgálat</t>
  </si>
  <si>
    <t>Diáksporttal kapcsolatos feladatok</t>
  </si>
  <si>
    <t>I.kötött felh.kiegészítő támogatás összesen</t>
  </si>
  <si>
    <t>Egyes jöv.pótló támogatások kiegészítése</t>
  </si>
  <si>
    <t>Közcélú foglalkoztatás</t>
  </si>
  <si>
    <t>Szociális továbbképzés és szakvizsga</t>
  </si>
  <si>
    <t>II.Egyes szoc.feladatok kiegészítő támogatása</t>
  </si>
  <si>
    <t>III.Helyi önkorm.Hivatásos Tűzoltóság</t>
  </si>
  <si>
    <t>IV.Lakossági telep.folyékony hulladék (m3)</t>
  </si>
  <si>
    <t>A tv.8 sz.mellékl. alapján szám.kötött felh.tám.</t>
  </si>
  <si>
    <t xml:space="preserve">Ebből:   </t>
  </si>
  <si>
    <t>A tv.8 sz.mell. al. szám.kötött felh.tám.jöv.p.nélk.</t>
  </si>
  <si>
    <t>Normatív módon elosztott áll.hozzájár. összesen</t>
  </si>
  <si>
    <t>Normatív módon elosztott áll.hozzájár.jöv.p.nélk.</t>
  </si>
  <si>
    <t>SZJA-ból helyben maradó 10 %.</t>
  </si>
  <si>
    <t>SZJA-ból kiegészítés adóerőképesség alapján</t>
  </si>
  <si>
    <t>SZJA helybenmaradó és adóerőkép.al. összesen</t>
  </si>
  <si>
    <t>Az önkormányzat hozzájár.,támogatásai és az SZJA bev.össz.</t>
  </si>
  <si>
    <t xml:space="preserve">Ebből : </t>
  </si>
  <si>
    <t>Az önkormányzat hozzájár.,támogatásai és az</t>
  </si>
  <si>
    <t>SZJA bevétel összesen jöv.pótló tám .nélkül:</t>
  </si>
  <si>
    <t>Á G A Z A T O K</t>
  </si>
  <si>
    <t>Igazgatási és kommunális feladatok</t>
  </si>
  <si>
    <t>Lakásellátás</t>
  </si>
  <si>
    <t>Kereskedelem(idegenforgalom)</t>
  </si>
  <si>
    <t>Egészségügy(szociálpolitika)</t>
  </si>
  <si>
    <t>Oktatás</t>
  </si>
  <si>
    <t>Közművelődés</t>
  </si>
  <si>
    <t>Tűzoltóság</t>
  </si>
  <si>
    <t>Ágazatra nem bontható</t>
  </si>
  <si>
    <t>Mindösszesen:</t>
  </si>
  <si>
    <t xml:space="preserve">        -</t>
  </si>
  <si>
    <t xml:space="preserve">         -</t>
  </si>
  <si>
    <t>Ebből: Egyes jövedelem pótló tám.kiegészítése</t>
  </si>
  <si>
    <t>Jövedelempótló támogatás  nélkül:</t>
  </si>
  <si>
    <t>Ebből: kötött felhaszn.tám.egyes jöv.pótló t.nélk.</t>
  </si>
  <si>
    <r>
      <t>Óvodai nevelés</t>
    </r>
    <r>
      <rPr>
        <sz val="8"/>
        <rFont val="Arial CE"/>
        <family val="2"/>
      </rPr>
      <t xml:space="preserve"> : alaphozzájárulás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</si>
</sst>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00"/>
    <numFmt numFmtId="167" formatCode="#,##0.0"/>
    <numFmt numFmtId="168" formatCode="0.0"/>
  </numFmts>
  <fonts count="6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u val="single"/>
      <sz val="8"/>
      <name val="Arial CE"/>
      <family val="2"/>
    </font>
    <font>
      <i/>
      <sz val="8"/>
      <name val="Arial CE"/>
      <family val="2"/>
    </font>
    <font>
      <sz val="8"/>
      <color indexed="6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4" xfId="15" applyNumberFormat="1" applyFont="1" applyBorder="1" applyAlignment="1">
      <alignment/>
    </xf>
    <xf numFmtId="3" fontId="1" fillId="0" borderId="0" xfId="15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6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6" xfId="0" applyFont="1" applyBorder="1" applyAlignment="1">
      <alignment/>
    </xf>
    <xf numFmtId="0" fontId="1" fillId="2" borderId="15" xfId="0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2" borderId="5" xfId="0" applyFill="1" applyBorder="1" applyAlignment="1">
      <alignment/>
    </xf>
    <xf numFmtId="0" fontId="0" fillId="2" borderId="14" xfId="0" applyFill="1" applyBorder="1" applyAlignment="1">
      <alignment/>
    </xf>
    <xf numFmtId="0" fontId="3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2" borderId="20" xfId="0" applyFill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2" borderId="20" xfId="0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8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6" xfId="0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3" fontId="2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52">
      <selection activeCell="D168" sqref="D168"/>
    </sheetView>
  </sheetViews>
  <sheetFormatPr defaultColWidth="9.00390625" defaultRowHeight="12.75"/>
  <cols>
    <col min="4" max="4" width="21.625" style="0" customWidth="1"/>
    <col min="6" max="6" width="11.75390625" style="0" customWidth="1"/>
    <col min="7" max="7" width="11.00390625" style="0" customWidth="1"/>
    <col min="8" max="8" width="11.25390625" style="0" customWidth="1"/>
    <col min="9" max="9" width="11.875" style="0" customWidth="1"/>
  </cols>
  <sheetData>
    <row r="1" spans="1:9" ht="12.75">
      <c r="A1" s="1"/>
      <c r="B1" s="2"/>
      <c r="C1" s="2"/>
      <c r="D1" s="3"/>
      <c r="E1" s="4"/>
      <c r="F1" s="5" t="s">
        <v>0</v>
      </c>
      <c r="G1" s="6"/>
      <c r="H1" s="7"/>
      <c r="I1" s="8"/>
    </row>
    <row r="2" spans="1:9" ht="12.75">
      <c r="A2" s="9" t="s">
        <v>1</v>
      </c>
      <c r="B2" s="10"/>
      <c r="C2" s="10"/>
      <c r="D2" s="11"/>
      <c r="E2" s="12" t="s">
        <v>2</v>
      </c>
      <c r="F2" s="13" t="s">
        <v>3</v>
      </c>
      <c r="G2" s="13" t="s">
        <v>4</v>
      </c>
      <c r="H2" s="14" t="s">
        <v>5</v>
      </c>
      <c r="I2" s="15"/>
    </row>
    <row r="3" spans="1:9" ht="12.75">
      <c r="A3" s="16"/>
      <c r="B3" s="17"/>
      <c r="C3" s="17"/>
      <c r="D3" s="18"/>
      <c r="E3" s="19" t="s">
        <v>6</v>
      </c>
      <c r="F3" s="19" t="s">
        <v>7</v>
      </c>
      <c r="G3" s="20" t="s">
        <v>8</v>
      </c>
      <c r="H3" s="21" t="s">
        <v>9</v>
      </c>
      <c r="I3" s="22" t="s">
        <v>10</v>
      </c>
    </row>
    <row r="4" spans="1:9" ht="12.75">
      <c r="A4" s="1" t="s">
        <v>11</v>
      </c>
      <c r="B4" s="2"/>
      <c r="C4" s="2"/>
      <c r="D4" s="3"/>
      <c r="E4" s="23">
        <v>68074</v>
      </c>
      <c r="F4" s="24">
        <v>1107</v>
      </c>
      <c r="G4" s="25">
        <v>75358</v>
      </c>
      <c r="H4" s="26">
        <v>75358</v>
      </c>
      <c r="I4" s="24"/>
    </row>
    <row r="5" spans="1:9" ht="12.75">
      <c r="A5" s="27" t="s">
        <v>12</v>
      </c>
      <c r="B5" s="28"/>
      <c r="C5" s="28"/>
      <c r="D5" s="29"/>
      <c r="E5" s="23">
        <v>1978</v>
      </c>
      <c r="F5" s="30">
        <v>3816</v>
      </c>
      <c r="G5" s="26">
        <v>7548</v>
      </c>
      <c r="H5" s="31">
        <v>7548</v>
      </c>
      <c r="I5" s="30"/>
    </row>
    <row r="6" spans="1:9" ht="12.75">
      <c r="A6" s="32" t="s">
        <v>13</v>
      </c>
      <c r="B6" s="33"/>
      <c r="C6" s="33"/>
      <c r="D6" s="29"/>
      <c r="E6" s="23"/>
      <c r="F6" s="30"/>
      <c r="G6" s="23"/>
      <c r="H6" s="30"/>
      <c r="I6" s="30"/>
    </row>
    <row r="7" spans="1:9" ht="12.75">
      <c r="A7" s="27"/>
      <c r="B7" s="28" t="s">
        <v>14</v>
      </c>
      <c r="C7" s="28"/>
      <c r="D7" s="29"/>
      <c r="E7" s="23"/>
      <c r="F7" s="30">
        <v>2000000</v>
      </c>
      <c r="G7" s="34">
        <v>2000</v>
      </c>
      <c r="H7" s="31">
        <v>2000</v>
      </c>
      <c r="I7" s="30"/>
    </row>
    <row r="8" spans="1:9" ht="12.75">
      <c r="A8" s="27"/>
      <c r="B8" s="28" t="s">
        <v>15</v>
      </c>
      <c r="C8" s="28"/>
      <c r="D8" s="29"/>
      <c r="E8" s="23">
        <v>140384</v>
      </c>
      <c r="F8" s="30">
        <v>504</v>
      </c>
      <c r="G8" s="34">
        <v>70753</v>
      </c>
      <c r="H8" s="31">
        <v>70753</v>
      </c>
      <c r="I8" s="30"/>
    </row>
    <row r="9" spans="1:9" ht="12.75">
      <c r="A9" s="27"/>
      <c r="B9" s="28" t="s">
        <v>16</v>
      </c>
      <c r="C9" s="28"/>
      <c r="D9" s="29"/>
      <c r="E9" s="23">
        <v>117509</v>
      </c>
      <c r="F9" s="30">
        <v>473</v>
      </c>
      <c r="G9" s="34">
        <v>55582</v>
      </c>
      <c r="H9" s="31">
        <v>55582</v>
      </c>
      <c r="I9" s="30"/>
    </row>
    <row r="10" spans="1:9" ht="12.75">
      <c r="A10" s="35" t="s">
        <v>17</v>
      </c>
      <c r="B10" s="36"/>
      <c r="C10" s="36"/>
      <c r="D10" s="37"/>
      <c r="E10" s="38"/>
      <c r="F10" s="39"/>
      <c r="G10" s="40">
        <f>SUM(G7:G9)</f>
        <v>128335</v>
      </c>
      <c r="H10" s="41">
        <f>SUM(H7:H9)</f>
        <v>128335</v>
      </c>
      <c r="I10" s="42"/>
    </row>
    <row r="11" spans="1:9" ht="12.75">
      <c r="A11" s="27" t="s">
        <v>18</v>
      </c>
      <c r="B11" s="28"/>
      <c r="C11" s="28"/>
      <c r="D11" s="29"/>
      <c r="E11" s="23">
        <v>2200000</v>
      </c>
      <c r="F11" s="30">
        <v>1.5</v>
      </c>
      <c r="G11" s="43">
        <v>3300</v>
      </c>
      <c r="H11" s="31">
        <v>3300</v>
      </c>
      <c r="I11" s="30"/>
    </row>
    <row r="12" spans="1:9" ht="12.75">
      <c r="A12" s="27" t="s">
        <v>19</v>
      </c>
      <c r="B12" s="28"/>
      <c r="C12" s="28"/>
      <c r="D12" s="29"/>
      <c r="E12" s="23"/>
      <c r="F12" s="30"/>
      <c r="G12" s="34">
        <v>367100</v>
      </c>
      <c r="H12" s="31">
        <f>G12</f>
        <v>367100</v>
      </c>
      <c r="I12" s="30"/>
    </row>
    <row r="13" spans="1:9" ht="12.75">
      <c r="A13" s="27" t="s">
        <v>20</v>
      </c>
      <c r="B13" s="28"/>
      <c r="C13" s="28"/>
      <c r="D13" s="29"/>
      <c r="E13" s="23"/>
      <c r="F13" s="30"/>
      <c r="G13" s="34">
        <v>82709</v>
      </c>
      <c r="H13" s="31">
        <f>G13</f>
        <v>82709</v>
      </c>
      <c r="I13" s="30"/>
    </row>
    <row r="14" spans="1:9" ht="12.75">
      <c r="A14" s="32" t="s">
        <v>21</v>
      </c>
      <c r="B14" s="33"/>
      <c r="C14" s="33"/>
      <c r="D14" s="44"/>
      <c r="E14" s="23"/>
      <c r="F14" s="30"/>
      <c r="G14" s="23"/>
      <c r="H14" s="30"/>
      <c r="I14" s="30"/>
    </row>
    <row r="15" spans="1:9" ht="12.75">
      <c r="A15" s="27"/>
      <c r="B15" s="28" t="s">
        <v>22</v>
      </c>
      <c r="C15" s="28"/>
      <c r="D15" s="29"/>
      <c r="E15" s="23">
        <v>68074</v>
      </c>
      <c r="F15" s="30">
        <v>540</v>
      </c>
      <c r="G15" s="34">
        <v>36760</v>
      </c>
      <c r="H15" s="31">
        <f aca="true" t="shared" si="0" ref="H15:H21">G15*0.3251</f>
        <v>11950.676</v>
      </c>
      <c r="I15" s="31">
        <f aca="true" t="shared" si="1" ref="I15:I23">G15-H15</f>
        <v>24809.324</v>
      </c>
    </row>
    <row r="16" spans="1:9" ht="12.75">
      <c r="A16" s="27"/>
      <c r="B16" s="28" t="s">
        <v>23</v>
      </c>
      <c r="C16" s="28"/>
      <c r="D16" s="29"/>
      <c r="E16" s="23">
        <v>414</v>
      </c>
      <c r="F16" s="30">
        <v>75600</v>
      </c>
      <c r="G16" s="34">
        <v>31298</v>
      </c>
      <c r="H16" s="31">
        <f t="shared" si="0"/>
        <v>10174.9798</v>
      </c>
      <c r="I16" s="31">
        <f t="shared" si="1"/>
        <v>21123.0202</v>
      </c>
    </row>
    <row r="17" spans="1:9" ht="12.75">
      <c r="A17" s="27"/>
      <c r="B17" s="28" t="s">
        <v>24</v>
      </c>
      <c r="C17" s="28"/>
      <c r="D17" s="29"/>
      <c r="E17" s="23">
        <v>91</v>
      </c>
      <c r="F17" s="30">
        <v>90000</v>
      </c>
      <c r="G17" s="34">
        <v>8190</v>
      </c>
      <c r="H17" s="31">
        <f t="shared" si="0"/>
        <v>2662.569</v>
      </c>
      <c r="I17" s="31">
        <f t="shared" si="1"/>
        <v>5527.4310000000005</v>
      </c>
    </row>
    <row r="18" spans="1:9" ht="12.75">
      <c r="A18" s="27"/>
      <c r="B18" s="28" t="s">
        <v>25</v>
      </c>
      <c r="C18" s="28"/>
      <c r="D18" s="29"/>
      <c r="E18" s="23">
        <v>40</v>
      </c>
      <c r="F18" s="30">
        <v>62000</v>
      </c>
      <c r="G18" s="34">
        <v>2480</v>
      </c>
      <c r="H18" s="31">
        <f t="shared" si="0"/>
        <v>806.248</v>
      </c>
      <c r="I18" s="31">
        <f t="shared" si="1"/>
        <v>1673.752</v>
      </c>
    </row>
    <row r="19" spans="1:9" ht="12.75">
      <c r="A19" s="27"/>
      <c r="B19" s="28" t="s">
        <v>26</v>
      </c>
      <c r="C19" s="28"/>
      <c r="D19" s="29"/>
      <c r="E19" s="23">
        <v>274</v>
      </c>
      <c r="F19" s="30">
        <v>183000</v>
      </c>
      <c r="G19" s="34">
        <v>50142</v>
      </c>
      <c r="H19" s="31">
        <f t="shared" si="0"/>
        <v>16301.1642</v>
      </c>
      <c r="I19" s="31">
        <f t="shared" si="1"/>
        <v>33840.8358</v>
      </c>
    </row>
    <row r="20" spans="1:9" ht="12.75">
      <c r="A20" s="27"/>
      <c r="B20" s="28" t="s">
        <v>27</v>
      </c>
      <c r="C20" s="28"/>
      <c r="D20" s="29"/>
      <c r="E20" s="23">
        <v>20</v>
      </c>
      <c r="F20" s="30">
        <v>465100</v>
      </c>
      <c r="G20" s="34">
        <v>9302</v>
      </c>
      <c r="H20" s="31">
        <f t="shared" si="0"/>
        <v>3024.0802</v>
      </c>
      <c r="I20" s="31">
        <f t="shared" si="1"/>
        <v>6277.9198</v>
      </c>
    </row>
    <row r="21" spans="1:9" ht="12.75">
      <c r="A21" s="35" t="s">
        <v>28</v>
      </c>
      <c r="B21" s="45"/>
      <c r="C21" s="45"/>
      <c r="D21" s="22"/>
      <c r="E21" s="38"/>
      <c r="F21" s="39"/>
      <c r="G21" s="40">
        <f>SUM(G15:G20)</f>
        <v>138172</v>
      </c>
      <c r="H21" s="41">
        <f t="shared" si="0"/>
        <v>44919.7172</v>
      </c>
      <c r="I21" s="41">
        <f t="shared" si="1"/>
        <v>93252.2828</v>
      </c>
    </row>
    <row r="22" spans="1:9" ht="12.75">
      <c r="A22" s="27" t="s">
        <v>29</v>
      </c>
      <c r="B22" s="28"/>
      <c r="C22" s="28"/>
      <c r="D22" s="29"/>
      <c r="E22" s="23">
        <v>61</v>
      </c>
      <c r="F22" s="30">
        <v>760000</v>
      </c>
      <c r="G22" s="34">
        <v>46360</v>
      </c>
      <c r="H22" s="31">
        <f>G22*0.7</f>
        <v>32451.999999999996</v>
      </c>
      <c r="I22" s="31">
        <f t="shared" si="1"/>
        <v>13908.000000000004</v>
      </c>
    </row>
    <row r="23" spans="1:9" ht="12.75">
      <c r="A23" s="27" t="s">
        <v>30</v>
      </c>
      <c r="B23" s="28"/>
      <c r="C23" s="28"/>
      <c r="D23" s="29"/>
      <c r="E23" s="23">
        <v>50</v>
      </c>
      <c r="F23" s="30">
        <v>539100</v>
      </c>
      <c r="G23" s="34">
        <v>26955</v>
      </c>
      <c r="H23" s="31">
        <v>18868</v>
      </c>
      <c r="I23" s="31">
        <f t="shared" si="1"/>
        <v>8087</v>
      </c>
    </row>
    <row r="24" spans="1:9" ht="12.75">
      <c r="A24" s="32" t="s">
        <v>31</v>
      </c>
      <c r="B24" s="33"/>
      <c r="C24" s="33"/>
      <c r="D24" s="29"/>
      <c r="E24" s="23"/>
      <c r="F24" s="30"/>
      <c r="G24" s="23"/>
      <c r="H24" s="31"/>
      <c r="I24" s="31"/>
    </row>
    <row r="25" spans="1:9" ht="12.75">
      <c r="A25" s="27"/>
      <c r="B25" s="28" t="s">
        <v>32</v>
      </c>
      <c r="C25" s="28"/>
      <c r="D25" s="29"/>
      <c r="E25" s="23">
        <v>176</v>
      </c>
      <c r="F25" s="30">
        <v>462900</v>
      </c>
      <c r="G25" s="34">
        <v>81471</v>
      </c>
      <c r="H25" s="31">
        <f>G25*0.7</f>
        <v>57029.7</v>
      </c>
      <c r="I25" s="31">
        <f>G25-H25</f>
        <v>24441.300000000003</v>
      </c>
    </row>
    <row r="26" spans="1:9" ht="12.75">
      <c r="A26" s="27"/>
      <c r="B26" s="28" t="s">
        <v>33</v>
      </c>
      <c r="C26" s="28"/>
      <c r="D26" s="29"/>
      <c r="E26" s="23">
        <v>46</v>
      </c>
      <c r="F26" s="30">
        <v>31500</v>
      </c>
      <c r="G26" s="34">
        <v>1449</v>
      </c>
      <c r="H26" s="31">
        <f>G26*0.7</f>
        <v>1014.3</v>
      </c>
      <c r="I26" s="31">
        <f>G26-H26</f>
        <v>434.70000000000005</v>
      </c>
    </row>
    <row r="27" spans="1:9" ht="12.75">
      <c r="A27" s="46" t="s">
        <v>34</v>
      </c>
      <c r="B27" s="47"/>
      <c r="C27" s="47"/>
      <c r="D27" s="48"/>
      <c r="E27" s="49"/>
      <c r="F27" s="39"/>
      <c r="G27" s="40">
        <f>SUM(G25:G26)</f>
        <v>82920</v>
      </c>
      <c r="H27" s="41">
        <f>G27*0.7</f>
        <v>58043.99999999999</v>
      </c>
      <c r="I27" s="41">
        <f>G27-H27</f>
        <v>24876.000000000007</v>
      </c>
    </row>
    <row r="28" spans="1:9" ht="12.75">
      <c r="A28" s="32" t="s">
        <v>35</v>
      </c>
      <c r="B28" s="33"/>
      <c r="C28" s="33"/>
      <c r="D28" s="44"/>
      <c r="E28" s="23"/>
      <c r="F28" s="30"/>
      <c r="G28" s="23"/>
      <c r="H28" s="31"/>
      <c r="I28" s="31"/>
    </row>
    <row r="29" spans="1:9" ht="12.75">
      <c r="A29" s="32"/>
      <c r="B29" s="28" t="s">
        <v>36</v>
      </c>
      <c r="C29" s="28"/>
      <c r="D29" s="29"/>
      <c r="E29" s="23"/>
      <c r="F29" s="30">
        <v>6170000</v>
      </c>
      <c r="G29" s="34">
        <v>6170</v>
      </c>
      <c r="H29" s="31">
        <f>G29*0.7</f>
        <v>4319</v>
      </c>
      <c r="I29" s="31">
        <f>G29-H29</f>
        <v>1851</v>
      </c>
    </row>
    <row r="30" spans="1:9" ht="12.75">
      <c r="A30" s="27"/>
      <c r="B30" s="28" t="s">
        <v>37</v>
      </c>
      <c r="C30" s="28"/>
      <c r="D30" s="29"/>
      <c r="E30" s="23"/>
      <c r="F30" s="30">
        <v>4160000</v>
      </c>
      <c r="G30" s="34">
        <v>4160</v>
      </c>
      <c r="H30" s="31">
        <f>G30*0.7</f>
        <v>2912</v>
      </c>
      <c r="I30" s="50">
        <f>G30-H30</f>
        <v>1248</v>
      </c>
    </row>
    <row r="31" spans="1:9" ht="12.75">
      <c r="A31" s="35" t="s">
        <v>38</v>
      </c>
      <c r="B31" s="36"/>
      <c r="C31" s="36"/>
      <c r="D31" s="37"/>
      <c r="E31" s="51"/>
      <c r="F31" s="52"/>
      <c r="G31" s="40">
        <f>SUM(G29:G30)</f>
        <v>10330</v>
      </c>
      <c r="H31" s="41">
        <f>SUM(H29:H30)</f>
        <v>7231</v>
      </c>
      <c r="I31" s="41">
        <f>SUM(I29:I30)</f>
        <v>3099</v>
      </c>
    </row>
    <row r="32" spans="1:9" ht="12.75">
      <c r="A32" s="53" t="s">
        <v>158</v>
      </c>
      <c r="B32" s="28"/>
      <c r="C32" s="28"/>
      <c r="D32" s="29"/>
      <c r="E32" s="23">
        <v>2113</v>
      </c>
      <c r="F32" s="30">
        <v>180000</v>
      </c>
      <c r="G32" s="34">
        <v>380340</v>
      </c>
      <c r="H32" s="30"/>
      <c r="I32" s="31">
        <f>G32</f>
        <v>380340</v>
      </c>
    </row>
    <row r="33" spans="1:9" ht="12.75">
      <c r="A33" s="27" t="s">
        <v>39</v>
      </c>
      <c r="B33" s="28"/>
      <c r="C33" s="28"/>
      <c r="D33" s="29"/>
      <c r="E33" s="23">
        <v>2113</v>
      </c>
      <c r="F33" s="30">
        <v>18000</v>
      </c>
      <c r="G33" s="34">
        <v>38034</v>
      </c>
      <c r="H33" s="30"/>
      <c r="I33" s="31">
        <f>G33</f>
        <v>38034</v>
      </c>
    </row>
    <row r="34" spans="1:9" ht="12.75">
      <c r="A34" s="46" t="s">
        <v>40</v>
      </c>
      <c r="B34" s="47"/>
      <c r="C34" s="47"/>
      <c r="D34" s="54"/>
      <c r="E34" s="55"/>
      <c r="F34" s="56"/>
      <c r="G34" s="40">
        <f>SUM(G32:G33)</f>
        <v>418374</v>
      </c>
      <c r="H34" s="42"/>
      <c r="I34" s="41">
        <f>SUM(I32:I33)</f>
        <v>418374</v>
      </c>
    </row>
    <row r="35" spans="1:9" ht="12.75">
      <c r="A35" s="32" t="s">
        <v>41</v>
      </c>
      <c r="B35" s="33"/>
      <c r="C35" s="28"/>
      <c r="D35" s="29"/>
      <c r="E35" s="23"/>
      <c r="F35" s="30"/>
      <c r="G35" s="23"/>
      <c r="H35" s="30"/>
      <c r="I35" s="30"/>
    </row>
    <row r="36" spans="1:9" ht="12.75">
      <c r="A36" s="27"/>
      <c r="B36" s="28" t="s">
        <v>42</v>
      </c>
      <c r="C36" s="28"/>
      <c r="D36" s="29"/>
      <c r="E36" s="23">
        <v>2281</v>
      </c>
      <c r="F36" s="30">
        <v>184000</v>
      </c>
      <c r="G36" s="34">
        <v>419704</v>
      </c>
      <c r="H36" s="30"/>
      <c r="I36" s="31">
        <f>G36</f>
        <v>419704</v>
      </c>
    </row>
    <row r="37" spans="1:9" ht="12.75">
      <c r="A37" s="27"/>
      <c r="B37" s="28" t="s">
        <v>43</v>
      </c>
      <c r="C37" s="28"/>
      <c r="D37" s="29"/>
      <c r="E37" s="23">
        <v>2281</v>
      </c>
      <c r="F37" s="30">
        <v>18400</v>
      </c>
      <c r="G37" s="34">
        <v>41970</v>
      </c>
      <c r="H37" s="30"/>
      <c r="I37" s="31">
        <f>G37</f>
        <v>41970</v>
      </c>
    </row>
    <row r="38" spans="1:9" ht="12.75">
      <c r="A38" s="27"/>
      <c r="B38" s="57" t="s">
        <v>44</v>
      </c>
      <c r="C38" s="57"/>
      <c r="D38" s="57"/>
      <c r="E38" s="39"/>
      <c r="F38" s="39"/>
      <c r="G38" s="40">
        <f>SUM(G36:G37)</f>
        <v>461674</v>
      </c>
      <c r="H38" s="42"/>
      <c r="I38" s="41">
        <f>SUM(I36:I37)</f>
        <v>461674</v>
      </c>
    </row>
    <row r="39" spans="1:9" ht="12.75">
      <c r="A39" s="27"/>
      <c r="B39" s="28" t="s">
        <v>45</v>
      </c>
      <c r="C39" s="28"/>
      <c r="D39" s="29"/>
      <c r="E39" s="23">
        <v>2892</v>
      </c>
      <c r="F39" s="30">
        <v>193000</v>
      </c>
      <c r="G39" s="34">
        <v>558156</v>
      </c>
      <c r="H39" s="30"/>
      <c r="I39" s="31">
        <f>G39</f>
        <v>558156</v>
      </c>
    </row>
    <row r="40" spans="1:9" ht="12.75">
      <c r="A40" s="27"/>
      <c r="B40" s="28" t="s">
        <v>46</v>
      </c>
      <c r="C40" s="28"/>
      <c r="D40" s="29"/>
      <c r="E40" s="23">
        <v>2892</v>
      </c>
      <c r="F40" s="30">
        <v>19300</v>
      </c>
      <c r="G40" s="34">
        <v>55816</v>
      </c>
      <c r="H40" s="30"/>
      <c r="I40" s="31">
        <f>G40</f>
        <v>55816</v>
      </c>
    </row>
    <row r="41" spans="1:9" ht="12.75">
      <c r="A41" s="27"/>
      <c r="B41" s="58" t="s">
        <v>47</v>
      </c>
      <c r="C41" s="58"/>
      <c r="D41" s="59"/>
      <c r="E41" s="49"/>
      <c r="F41" s="39"/>
      <c r="G41" s="40">
        <f>SUM(G39:G40)</f>
        <v>613972</v>
      </c>
      <c r="H41" s="42"/>
      <c r="I41" s="41">
        <f>SUM(I39:I40)</f>
        <v>613972</v>
      </c>
    </row>
    <row r="42" spans="1:9" ht="12.75">
      <c r="A42" s="27"/>
      <c r="B42" s="28" t="s">
        <v>48</v>
      </c>
      <c r="C42" s="28"/>
      <c r="D42" s="29"/>
      <c r="E42" s="23">
        <v>5503</v>
      </c>
      <c r="F42" s="30">
        <v>259000</v>
      </c>
      <c r="G42" s="34">
        <v>1425277</v>
      </c>
      <c r="H42" s="30"/>
      <c r="I42" s="31">
        <f aca="true" t="shared" si="2" ref="I42:I51">G42</f>
        <v>1425277</v>
      </c>
    </row>
    <row r="43" spans="1:9" ht="12.75">
      <c r="A43" s="27"/>
      <c r="B43" s="28" t="s">
        <v>49</v>
      </c>
      <c r="C43" s="28"/>
      <c r="D43" s="29"/>
      <c r="E43" s="23">
        <v>132</v>
      </c>
      <c r="F43" s="30">
        <v>518000</v>
      </c>
      <c r="G43" s="34">
        <v>68376</v>
      </c>
      <c r="H43" s="30"/>
      <c r="I43" s="31">
        <f t="shared" si="2"/>
        <v>68376</v>
      </c>
    </row>
    <row r="44" spans="1:9" ht="12.75">
      <c r="A44" s="27"/>
      <c r="B44" s="28" t="s">
        <v>50</v>
      </c>
      <c r="C44" s="28"/>
      <c r="D44" s="29"/>
      <c r="E44" s="23">
        <v>46</v>
      </c>
      <c r="F44" s="30">
        <v>518000</v>
      </c>
      <c r="G44" s="34">
        <v>23828</v>
      </c>
      <c r="H44" s="30"/>
      <c r="I44" s="31">
        <f t="shared" si="2"/>
        <v>23828</v>
      </c>
    </row>
    <row r="45" spans="1:9" ht="12.75">
      <c r="A45" s="27"/>
      <c r="B45" s="28" t="s">
        <v>51</v>
      </c>
      <c r="C45" s="28"/>
      <c r="D45" s="29"/>
      <c r="E45" s="23">
        <v>1891</v>
      </c>
      <c r="F45" s="30">
        <v>205000</v>
      </c>
      <c r="G45" s="34">
        <v>387655</v>
      </c>
      <c r="H45" s="31"/>
      <c r="I45" s="31">
        <f t="shared" si="2"/>
        <v>387655</v>
      </c>
    </row>
    <row r="46" spans="1:9" ht="12.75">
      <c r="A46" s="27"/>
      <c r="B46" s="28" t="s">
        <v>52</v>
      </c>
      <c r="C46" s="28"/>
      <c r="D46" s="29"/>
      <c r="E46" s="23"/>
      <c r="F46" s="30"/>
      <c r="G46" s="34">
        <f>E46*F46</f>
        <v>0</v>
      </c>
      <c r="H46" s="30"/>
      <c r="I46" s="31">
        <f t="shared" si="2"/>
        <v>0</v>
      </c>
    </row>
    <row r="47" spans="1:9" ht="12.75">
      <c r="A47" s="27"/>
      <c r="B47" s="28"/>
      <c r="C47" s="28" t="s">
        <v>53</v>
      </c>
      <c r="D47" s="29"/>
      <c r="E47" s="23">
        <v>404</v>
      </c>
      <c r="F47" s="30">
        <v>112000</v>
      </c>
      <c r="G47" s="34">
        <v>45248</v>
      </c>
      <c r="H47" s="30"/>
      <c r="I47" s="31">
        <f t="shared" si="2"/>
        <v>45248</v>
      </c>
    </row>
    <row r="48" spans="1:9" ht="12.75">
      <c r="A48" s="60"/>
      <c r="B48" s="28"/>
      <c r="C48" s="28" t="s">
        <v>54</v>
      </c>
      <c r="D48" s="29"/>
      <c r="E48" s="23">
        <v>535</v>
      </c>
      <c r="F48" s="30">
        <v>156800</v>
      </c>
      <c r="G48" s="34">
        <v>83888</v>
      </c>
      <c r="H48" s="31"/>
      <c r="I48" s="31">
        <f t="shared" si="2"/>
        <v>83888</v>
      </c>
    </row>
    <row r="49" spans="1:9" ht="12.75">
      <c r="A49" s="60"/>
      <c r="B49" s="28"/>
      <c r="C49" s="28" t="s">
        <v>55</v>
      </c>
      <c r="D49" s="29"/>
      <c r="E49" s="23">
        <v>448</v>
      </c>
      <c r="F49" s="30">
        <v>67200</v>
      </c>
      <c r="G49" s="34">
        <v>30106</v>
      </c>
      <c r="H49" s="31"/>
      <c r="I49" s="31">
        <f t="shared" si="2"/>
        <v>30106</v>
      </c>
    </row>
    <row r="50" spans="1:9" ht="12.75">
      <c r="A50" s="60"/>
      <c r="B50" s="28"/>
      <c r="C50" s="28" t="s">
        <v>56</v>
      </c>
      <c r="D50" s="29"/>
      <c r="E50" s="23">
        <v>371</v>
      </c>
      <c r="F50" s="30">
        <v>22400</v>
      </c>
      <c r="G50" s="34">
        <v>8310</v>
      </c>
      <c r="H50" s="31"/>
      <c r="I50" s="31">
        <f t="shared" si="2"/>
        <v>8310</v>
      </c>
    </row>
    <row r="51" spans="1:9" ht="12.75">
      <c r="A51" s="61" t="s">
        <v>57</v>
      </c>
      <c r="B51" s="62"/>
      <c r="C51" s="62"/>
      <c r="D51" s="63"/>
      <c r="E51" s="38"/>
      <c r="F51" s="39"/>
      <c r="G51" s="40">
        <f>G38+G41+G42+G43+G44+G45+G46+G47+G48+G49+G50</f>
        <v>3148334</v>
      </c>
      <c r="H51" s="42"/>
      <c r="I51" s="41">
        <f t="shared" si="2"/>
        <v>3148334</v>
      </c>
    </row>
    <row r="52" spans="1:9" ht="12.75">
      <c r="A52" s="53" t="s">
        <v>58</v>
      </c>
      <c r="B52" s="64"/>
      <c r="C52" s="64"/>
      <c r="D52" s="65"/>
      <c r="E52" s="23"/>
      <c r="F52" s="30"/>
      <c r="G52" s="23"/>
      <c r="H52" s="30"/>
      <c r="I52" s="30"/>
    </row>
    <row r="53" spans="1:9" ht="12.75">
      <c r="A53" s="66"/>
      <c r="B53" s="67" t="s">
        <v>59</v>
      </c>
      <c r="C53" s="67"/>
      <c r="D53" s="65"/>
      <c r="E53" s="23">
        <v>349</v>
      </c>
      <c r="F53" s="68">
        <v>422000</v>
      </c>
      <c r="G53" s="34">
        <v>147278</v>
      </c>
      <c r="H53" s="31"/>
      <c r="I53" s="31">
        <f>G53</f>
        <v>147278</v>
      </c>
    </row>
    <row r="54" spans="1:9" ht="12.75">
      <c r="A54" s="66"/>
      <c r="B54" s="67" t="s">
        <v>60</v>
      </c>
      <c r="C54" s="67"/>
      <c r="D54" s="65"/>
      <c r="E54" s="23">
        <v>349</v>
      </c>
      <c r="F54" s="68">
        <v>42200</v>
      </c>
      <c r="G54" s="34">
        <v>14728</v>
      </c>
      <c r="H54" s="30"/>
      <c r="I54" s="31">
        <f>G54</f>
        <v>14728</v>
      </c>
    </row>
    <row r="55" spans="1:9" ht="12.75">
      <c r="A55" s="66"/>
      <c r="B55" s="67" t="s">
        <v>61</v>
      </c>
      <c r="C55" s="67"/>
      <c r="D55" s="65"/>
      <c r="E55" s="23">
        <v>116</v>
      </c>
      <c r="F55" s="68">
        <v>462000</v>
      </c>
      <c r="G55" s="34">
        <v>53592</v>
      </c>
      <c r="H55" s="30"/>
      <c r="I55" s="31">
        <f>G55</f>
        <v>53592</v>
      </c>
    </row>
    <row r="56" spans="1:9" ht="12.75">
      <c r="A56" s="46" t="s">
        <v>62</v>
      </c>
      <c r="B56" s="47"/>
      <c r="C56" s="47"/>
      <c r="D56" s="48"/>
      <c r="E56" s="49"/>
      <c r="F56" s="39"/>
      <c r="G56" s="40">
        <f>SUM(G53:G55)</f>
        <v>215598</v>
      </c>
      <c r="H56" s="42"/>
      <c r="I56" s="41">
        <f>SUM(I53:I55)</f>
        <v>215598</v>
      </c>
    </row>
    <row r="57" spans="1:9" ht="12.75">
      <c r="A57" s="32" t="s">
        <v>63</v>
      </c>
      <c r="B57" s="33"/>
      <c r="C57" s="33"/>
      <c r="D57" s="29"/>
      <c r="E57" s="23"/>
      <c r="F57" s="30"/>
      <c r="G57" s="23"/>
      <c r="H57" s="30"/>
      <c r="I57" s="30"/>
    </row>
    <row r="58" spans="1:9" ht="12.75">
      <c r="A58" s="27"/>
      <c r="B58" s="28" t="s">
        <v>64</v>
      </c>
      <c r="C58" s="28"/>
      <c r="D58" s="29"/>
      <c r="E58" s="23">
        <v>553</v>
      </c>
      <c r="F58" s="68">
        <v>95000</v>
      </c>
      <c r="G58" s="34">
        <v>52535</v>
      </c>
      <c r="H58" s="31"/>
      <c r="I58" s="31">
        <f>G58</f>
        <v>52535</v>
      </c>
    </row>
    <row r="59" spans="1:9" ht="12.75">
      <c r="A59" s="27"/>
      <c r="B59" s="28" t="s">
        <v>65</v>
      </c>
      <c r="C59" s="28"/>
      <c r="D59" s="29"/>
      <c r="E59" s="23">
        <v>331</v>
      </c>
      <c r="F59" s="30">
        <v>58000</v>
      </c>
      <c r="G59" s="34">
        <v>19198</v>
      </c>
      <c r="H59" s="31"/>
      <c r="I59" s="31">
        <f>G59</f>
        <v>19198</v>
      </c>
    </row>
    <row r="60" spans="1:9" ht="12.75">
      <c r="A60" s="46" t="s">
        <v>66</v>
      </c>
      <c r="B60" s="47"/>
      <c r="C60" s="47"/>
      <c r="D60" s="63"/>
      <c r="E60" s="49"/>
      <c r="F60" s="39"/>
      <c r="G60" s="40">
        <f>SUM(G58:G59)</f>
        <v>71733</v>
      </c>
      <c r="H60" s="42"/>
      <c r="I60" s="41">
        <f>SUM(I58:I59)</f>
        <v>71733</v>
      </c>
    </row>
    <row r="61" spans="1:9" ht="12.75">
      <c r="A61" s="32" t="s">
        <v>67</v>
      </c>
      <c r="B61" s="33"/>
      <c r="C61" s="33"/>
      <c r="D61" s="29"/>
      <c r="E61" s="23"/>
      <c r="F61" s="30"/>
      <c r="G61" s="23"/>
      <c r="H61" s="30"/>
      <c r="I61" s="30"/>
    </row>
    <row r="62" spans="1:9" ht="12.75">
      <c r="A62" s="27"/>
      <c r="B62" s="28" t="s">
        <v>68</v>
      </c>
      <c r="C62" s="28"/>
      <c r="D62" s="29"/>
      <c r="E62" s="23">
        <v>1387</v>
      </c>
      <c r="F62" s="30">
        <v>200000</v>
      </c>
      <c r="G62" s="34">
        <v>277400</v>
      </c>
      <c r="H62" s="31"/>
      <c r="I62" s="31">
        <f>G62</f>
        <v>277400</v>
      </c>
    </row>
    <row r="63" spans="1:9" ht="12.75">
      <c r="A63" s="27"/>
      <c r="B63" s="28" t="s">
        <v>50</v>
      </c>
      <c r="C63" s="28"/>
      <c r="D63" s="29"/>
      <c r="E63" s="23">
        <v>46</v>
      </c>
      <c r="F63" s="30">
        <v>400000</v>
      </c>
      <c r="G63" s="34">
        <v>18400</v>
      </c>
      <c r="H63" s="31"/>
      <c r="I63" s="31">
        <f>G63</f>
        <v>18400</v>
      </c>
    </row>
    <row r="64" spans="1:9" ht="12.75">
      <c r="A64" s="27"/>
      <c r="B64" s="28" t="s">
        <v>69</v>
      </c>
      <c r="C64" s="28"/>
      <c r="D64" s="29"/>
      <c r="E64" s="23"/>
      <c r="F64" s="30"/>
      <c r="G64" s="34"/>
      <c r="H64" s="31"/>
      <c r="I64" s="31"/>
    </row>
    <row r="65" spans="1:9" ht="12.75">
      <c r="A65" s="32"/>
      <c r="B65" s="28" t="s">
        <v>70</v>
      </c>
      <c r="C65" s="28"/>
      <c r="D65" s="29"/>
      <c r="E65" s="23">
        <v>83</v>
      </c>
      <c r="F65" s="30">
        <v>500000</v>
      </c>
      <c r="G65" s="34">
        <v>41500</v>
      </c>
      <c r="H65" s="31"/>
      <c r="I65" s="31">
        <f>G65</f>
        <v>41500</v>
      </c>
    </row>
    <row r="66" spans="1:9" ht="12.75">
      <c r="A66" s="46" t="s">
        <v>71</v>
      </c>
      <c r="B66" s="47"/>
      <c r="C66" s="47"/>
      <c r="D66" s="48"/>
      <c r="E66" s="49"/>
      <c r="F66" s="39"/>
      <c r="G66" s="40">
        <f>SUM(G62:G65)</f>
        <v>337300</v>
      </c>
      <c r="H66" s="42"/>
      <c r="I66" s="41">
        <f>SUM(I62:I65)</f>
        <v>337300</v>
      </c>
    </row>
    <row r="67" spans="1:9" ht="12.75">
      <c r="A67" s="69"/>
      <c r="B67" s="69"/>
      <c r="C67" s="69"/>
      <c r="D67" s="69"/>
      <c r="E67" s="23"/>
      <c r="F67" s="23"/>
      <c r="G67" s="23"/>
      <c r="H67" s="23"/>
      <c r="I67" s="23"/>
    </row>
    <row r="68" spans="5:9" ht="12.75">
      <c r="E68" s="23"/>
      <c r="F68" s="23"/>
      <c r="G68" s="23"/>
      <c r="H68" s="23"/>
      <c r="I68" s="23"/>
    </row>
    <row r="69" spans="1:9" ht="12.75">
      <c r="A69" s="1"/>
      <c r="B69" s="2"/>
      <c r="C69" s="2"/>
      <c r="D69" s="3"/>
      <c r="E69" s="4"/>
      <c r="F69" s="5" t="s">
        <v>0</v>
      </c>
      <c r="G69" s="6"/>
      <c r="H69" s="7"/>
      <c r="I69" s="8"/>
    </row>
    <row r="70" spans="1:9" ht="12.75">
      <c r="A70" s="9" t="s">
        <v>1</v>
      </c>
      <c r="B70" s="10"/>
      <c r="C70" s="10"/>
      <c r="D70" s="11"/>
      <c r="E70" s="12" t="s">
        <v>2</v>
      </c>
      <c r="F70" s="13" t="s">
        <v>3</v>
      </c>
      <c r="G70" s="13" t="s">
        <v>4</v>
      </c>
      <c r="H70" s="14" t="s">
        <v>5</v>
      </c>
      <c r="I70" s="15"/>
    </row>
    <row r="71" spans="1:9" ht="12.75">
      <c r="A71" s="16"/>
      <c r="B71" s="17"/>
      <c r="C71" s="17"/>
      <c r="D71" s="18"/>
      <c r="E71" s="19" t="s">
        <v>6</v>
      </c>
      <c r="F71" s="19" t="s">
        <v>7</v>
      </c>
      <c r="G71" s="19" t="s">
        <v>8</v>
      </c>
      <c r="H71" s="21" t="s">
        <v>9</v>
      </c>
      <c r="I71" s="70" t="s">
        <v>10</v>
      </c>
    </row>
    <row r="72" spans="1:9" ht="12.75">
      <c r="A72" s="71" t="s">
        <v>72</v>
      </c>
      <c r="B72" s="72"/>
      <c r="C72" s="72"/>
      <c r="D72" s="73"/>
      <c r="E72" s="23"/>
      <c r="F72" s="24"/>
      <c r="G72" s="23"/>
      <c r="H72" s="24"/>
      <c r="I72" s="24"/>
    </row>
    <row r="73" spans="1:9" ht="12.75">
      <c r="A73" s="27"/>
      <c r="B73" s="28" t="s">
        <v>73</v>
      </c>
      <c r="C73" s="28"/>
      <c r="D73" s="29"/>
      <c r="E73" s="23">
        <v>2995</v>
      </c>
      <c r="F73" s="30">
        <v>22500</v>
      </c>
      <c r="G73" s="34">
        <v>67387</v>
      </c>
      <c r="H73" s="31"/>
      <c r="I73" s="31">
        <f aca="true" t="shared" si="3" ref="I73:I82">G73</f>
        <v>67387</v>
      </c>
    </row>
    <row r="74" spans="1:9" ht="12.75">
      <c r="A74" s="27"/>
      <c r="B74" s="28" t="s">
        <v>74</v>
      </c>
      <c r="C74" s="28"/>
      <c r="D74" s="29"/>
      <c r="E74" s="23">
        <v>30</v>
      </c>
      <c r="F74" s="30">
        <v>20000</v>
      </c>
      <c r="G74" s="34">
        <v>600</v>
      </c>
      <c r="H74" s="31"/>
      <c r="I74" s="31">
        <f t="shared" si="3"/>
        <v>600</v>
      </c>
    </row>
    <row r="75" spans="1:9" ht="12.75">
      <c r="A75" s="27"/>
      <c r="B75" s="28" t="s">
        <v>75</v>
      </c>
      <c r="C75" s="28"/>
      <c r="D75" s="29"/>
      <c r="E75" s="23">
        <v>21</v>
      </c>
      <c r="F75" s="30">
        <v>20000</v>
      </c>
      <c r="G75" s="34">
        <v>420</v>
      </c>
      <c r="H75" s="31"/>
      <c r="I75" s="31">
        <f t="shared" si="3"/>
        <v>420</v>
      </c>
    </row>
    <row r="76" spans="1:9" ht="12.75">
      <c r="A76" s="27"/>
      <c r="B76" s="28" t="s">
        <v>76</v>
      </c>
      <c r="C76" s="28"/>
      <c r="D76" s="29"/>
      <c r="E76" s="23">
        <v>14</v>
      </c>
      <c r="F76" s="30">
        <v>40000</v>
      </c>
      <c r="G76" s="34">
        <v>560</v>
      </c>
      <c r="H76" s="31"/>
      <c r="I76" s="31">
        <f t="shared" si="3"/>
        <v>560</v>
      </c>
    </row>
    <row r="77" spans="1:9" ht="12.75">
      <c r="A77" s="27"/>
      <c r="B77" s="28" t="s">
        <v>77</v>
      </c>
      <c r="C77" s="28"/>
      <c r="D77" s="29"/>
      <c r="E77" s="23">
        <v>45</v>
      </c>
      <c r="F77" s="30">
        <v>45000</v>
      </c>
      <c r="G77" s="34">
        <v>2025</v>
      </c>
      <c r="H77" s="31"/>
      <c r="I77" s="31">
        <f t="shared" si="3"/>
        <v>2025</v>
      </c>
    </row>
    <row r="78" spans="1:9" ht="12.75">
      <c r="A78" s="27"/>
      <c r="B78" s="28" t="s">
        <v>78</v>
      </c>
      <c r="C78" s="28"/>
      <c r="D78" s="29"/>
      <c r="E78" s="23">
        <v>79</v>
      </c>
      <c r="F78" s="30">
        <v>45000</v>
      </c>
      <c r="G78" s="34">
        <v>3555</v>
      </c>
      <c r="H78" s="31"/>
      <c r="I78" s="31">
        <f t="shared" si="3"/>
        <v>3555</v>
      </c>
    </row>
    <row r="79" spans="1:9" ht="12.75">
      <c r="A79" s="27"/>
      <c r="B79" s="28" t="s">
        <v>79</v>
      </c>
      <c r="C79" s="28"/>
      <c r="D79" s="29"/>
      <c r="E79" s="23">
        <v>240</v>
      </c>
      <c r="F79" s="30">
        <v>76500</v>
      </c>
      <c r="G79" s="34">
        <v>18360</v>
      </c>
      <c r="H79" s="31"/>
      <c r="I79" s="31">
        <f t="shared" si="3"/>
        <v>18360</v>
      </c>
    </row>
    <row r="80" spans="1:9" ht="12.75">
      <c r="A80" s="27"/>
      <c r="B80" s="28" t="s">
        <v>80</v>
      </c>
      <c r="C80" s="28"/>
      <c r="D80" s="29"/>
      <c r="E80" s="23">
        <v>12939</v>
      </c>
      <c r="F80" s="30">
        <v>300</v>
      </c>
      <c r="G80" s="34">
        <v>3882</v>
      </c>
      <c r="H80" s="31"/>
      <c r="I80" s="31">
        <f t="shared" si="3"/>
        <v>3882</v>
      </c>
    </row>
    <row r="81" spans="1:9" ht="12.75">
      <c r="A81" s="27"/>
      <c r="B81" s="28" t="s">
        <v>81</v>
      </c>
      <c r="C81" s="28"/>
      <c r="D81" s="29"/>
      <c r="E81" s="23">
        <v>2253</v>
      </c>
      <c r="F81" s="30">
        <v>10000</v>
      </c>
      <c r="G81" s="34">
        <v>22530</v>
      </c>
      <c r="H81" s="31"/>
      <c r="I81" s="31">
        <f t="shared" si="3"/>
        <v>22530</v>
      </c>
    </row>
    <row r="82" spans="1:9" ht="12.75">
      <c r="A82" s="35" t="s">
        <v>82</v>
      </c>
      <c r="B82" s="36"/>
      <c r="C82" s="36"/>
      <c r="D82" s="37"/>
      <c r="E82" s="38"/>
      <c r="F82" s="39"/>
      <c r="G82" s="40">
        <f>SUM(G73:G81)</f>
        <v>119319</v>
      </c>
      <c r="H82" s="41"/>
      <c r="I82" s="41">
        <f t="shared" si="3"/>
        <v>119319</v>
      </c>
    </row>
    <row r="83" spans="1:9" ht="12.75">
      <c r="A83" s="53" t="s">
        <v>83</v>
      </c>
      <c r="B83" s="74"/>
      <c r="C83" s="74"/>
      <c r="D83" s="75"/>
      <c r="E83" s="23"/>
      <c r="F83" s="30"/>
      <c r="G83" s="23"/>
      <c r="H83" s="30"/>
      <c r="I83" s="30"/>
    </row>
    <row r="84" spans="1:9" ht="12.75">
      <c r="A84" s="53" t="s">
        <v>84</v>
      </c>
      <c r="B84" s="74"/>
      <c r="C84" s="74"/>
      <c r="D84" s="65"/>
      <c r="E84" s="23"/>
      <c r="F84" s="30"/>
      <c r="G84" s="23"/>
      <c r="H84" s="30"/>
      <c r="I84" s="30"/>
    </row>
    <row r="85" spans="1:9" ht="12.75">
      <c r="A85" s="53"/>
      <c r="B85" s="74" t="s">
        <v>85</v>
      </c>
      <c r="C85" s="74"/>
      <c r="D85" s="65"/>
      <c r="E85" s="23"/>
      <c r="F85" s="30"/>
      <c r="G85" s="23"/>
      <c r="H85" s="30"/>
      <c r="I85" s="30"/>
    </row>
    <row r="86" spans="1:9" ht="12.75">
      <c r="A86" s="53"/>
      <c r="B86" s="23" t="s">
        <v>86</v>
      </c>
      <c r="C86" s="74"/>
      <c r="D86" s="65"/>
      <c r="E86" s="23">
        <v>174</v>
      </c>
      <c r="F86" s="30">
        <v>25000</v>
      </c>
      <c r="G86" s="34">
        <v>4350</v>
      </c>
      <c r="H86" s="31"/>
      <c r="I86" s="31">
        <f aca="true" t="shared" si="4" ref="I86:I91">G86</f>
        <v>4350</v>
      </c>
    </row>
    <row r="87" spans="1:9" ht="12.75">
      <c r="A87" s="53"/>
      <c r="B87" s="23" t="s">
        <v>87</v>
      </c>
      <c r="C87" s="74"/>
      <c r="D87" s="65"/>
      <c r="E87" s="23">
        <v>90</v>
      </c>
      <c r="F87" s="30">
        <v>25000</v>
      </c>
      <c r="G87" s="34">
        <v>2250</v>
      </c>
      <c r="H87" s="31"/>
      <c r="I87" s="31">
        <f t="shared" si="4"/>
        <v>2250</v>
      </c>
    </row>
    <row r="88" spans="1:9" ht="12.75">
      <c r="A88" s="76"/>
      <c r="B88" s="23" t="s">
        <v>88</v>
      </c>
      <c r="C88" s="23"/>
      <c r="D88" s="65"/>
      <c r="E88" s="23">
        <v>1046</v>
      </c>
      <c r="F88" s="30">
        <v>25000</v>
      </c>
      <c r="G88" s="34">
        <v>26150</v>
      </c>
      <c r="H88" s="31"/>
      <c r="I88" s="31">
        <f t="shared" si="4"/>
        <v>26150</v>
      </c>
    </row>
    <row r="89" spans="1:9" ht="12.75">
      <c r="A89" s="76"/>
      <c r="B89" s="23" t="s">
        <v>89</v>
      </c>
      <c r="C89" s="23"/>
      <c r="D89" s="65"/>
      <c r="E89" s="23">
        <v>31</v>
      </c>
      <c r="F89" s="30">
        <v>9800</v>
      </c>
      <c r="G89" s="34">
        <v>304</v>
      </c>
      <c r="H89" s="31"/>
      <c r="I89" s="31">
        <f t="shared" si="4"/>
        <v>304</v>
      </c>
    </row>
    <row r="90" spans="1:9" ht="12.75">
      <c r="A90" s="76"/>
      <c r="B90" s="23" t="s">
        <v>90</v>
      </c>
      <c r="C90" s="23"/>
      <c r="D90" s="65"/>
      <c r="E90" s="23">
        <v>3030</v>
      </c>
      <c r="F90" s="30">
        <v>9800</v>
      </c>
      <c r="G90" s="34">
        <v>29694</v>
      </c>
      <c r="H90" s="31"/>
      <c r="I90" s="31">
        <f t="shared" si="4"/>
        <v>29694</v>
      </c>
    </row>
    <row r="91" spans="1:9" ht="12.75">
      <c r="A91" s="46" t="s">
        <v>91</v>
      </c>
      <c r="B91" s="47"/>
      <c r="C91" s="47"/>
      <c r="D91" s="48"/>
      <c r="E91" s="49"/>
      <c r="F91" s="39"/>
      <c r="G91" s="40">
        <f>SUM(G86:G90)</f>
        <v>62748</v>
      </c>
      <c r="H91" s="41"/>
      <c r="I91" s="41">
        <f t="shared" si="4"/>
        <v>62748</v>
      </c>
    </row>
    <row r="92" spans="1:9" ht="12.75">
      <c r="A92" s="32" t="s">
        <v>92</v>
      </c>
      <c r="B92" s="33"/>
      <c r="C92" s="33"/>
      <c r="D92" s="29"/>
      <c r="E92" s="23"/>
      <c r="F92" s="30"/>
      <c r="G92" s="23"/>
      <c r="H92" s="30"/>
      <c r="I92" s="30"/>
    </row>
    <row r="93" spans="1:9" ht="12.75">
      <c r="A93" s="32" t="s">
        <v>93</v>
      </c>
      <c r="B93" s="33"/>
      <c r="C93" s="28"/>
      <c r="D93" s="29"/>
      <c r="E93" s="23"/>
      <c r="F93" s="30"/>
      <c r="G93" s="23"/>
      <c r="H93" s="30"/>
      <c r="I93" s="30"/>
    </row>
    <row r="94" spans="1:9" ht="12.75">
      <c r="A94" s="27"/>
      <c r="B94" s="33" t="s">
        <v>94</v>
      </c>
      <c r="C94" s="33"/>
      <c r="D94" s="44"/>
      <c r="E94" s="23"/>
      <c r="F94" s="30"/>
      <c r="G94" s="23"/>
      <c r="H94" s="30"/>
      <c r="I94" s="30"/>
    </row>
    <row r="95" spans="1:9" ht="12.75">
      <c r="A95" s="27"/>
      <c r="B95" s="77" t="s">
        <v>95</v>
      </c>
      <c r="C95" s="77"/>
      <c r="D95" s="78"/>
      <c r="E95" s="23">
        <v>4807</v>
      </c>
      <c r="F95" s="30">
        <v>20000</v>
      </c>
      <c r="G95" s="34">
        <v>96140</v>
      </c>
      <c r="H95" s="31"/>
      <c r="I95" s="31">
        <f>G95</f>
        <v>96140</v>
      </c>
    </row>
    <row r="96" spans="1:9" ht="12.75">
      <c r="A96" s="27"/>
      <c r="B96" s="28" t="s">
        <v>96</v>
      </c>
      <c r="C96" s="28"/>
      <c r="D96" s="29"/>
      <c r="E96" s="23">
        <v>3071</v>
      </c>
      <c r="F96" s="30">
        <v>30000</v>
      </c>
      <c r="G96" s="34">
        <v>92130</v>
      </c>
      <c r="H96" s="31"/>
      <c r="I96" s="31">
        <f>G96</f>
        <v>92130</v>
      </c>
    </row>
    <row r="97" spans="1:9" ht="12.75">
      <c r="A97" s="27"/>
      <c r="B97" s="28" t="s">
        <v>97</v>
      </c>
      <c r="C97" s="28"/>
      <c r="D97" s="29"/>
      <c r="E97" s="23">
        <v>477</v>
      </c>
      <c r="F97" s="30">
        <v>60000</v>
      </c>
      <c r="G97" s="34">
        <v>28620</v>
      </c>
      <c r="H97" s="31"/>
      <c r="I97" s="31">
        <f>G97</f>
        <v>28620</v>
      </c>
    </row>
    <row r="98" spans="1:9" ht="12.75">
      <c r="A98" s="35" t="s">
        <v>98</v>
      </c>
      <c r="B98" s="36"/>
      <c r="C98" s="36"/>
      <c r="D98" s="37"/>
      <c r="E98" s="49"/>
      <c r="F98" s="39"/>
      <c r="G98" s="40">
        <f>SUM(G95:G97)</f>
        <v>216890</v>
      </c>
      <c r="H98" s="41"/>
      <c r="I98" s="41">
        <f>SUM(I95:I97)</f>
        <v>216890</v>
      </c>
    </row>
    <row r="99" spans="1:9" ht="12.75">
      <c r="A99" s="32" t="s">
        <v>99</v>
      </c>
      <c r="B99" s="33"/>
      <c r="C99" s="33"/>
      <c r="D99" s="29"/>
      <c r="F99" s="79"/>
      <c r="H99" s="79"/>
      <c r="I99" s="79"/>
    </row>
    <row r="100" spans="1:9" ht="12.75">
      <c r="A100" s="27"/>
      <c r="B100" s="28" t="s">
        <v>100</v>
      </c>
      <c r="C100" s="28"/>
      <c r="D100" s="29"/>
      <c r="E100" s="23">
        <v>12939</v>
      </c>
      <c r="F100" s="30">
        <v>2400</v>
      </c>
      <c r="G100" s="34">
        <v>31053</v>
      </c>
      <c r="H100" s="31"/>
      <c r="I100" s="31">
        <f aca="true" t="shared" si="5" ref="I100:I108">G100</f>
        <v>31053</v>
      </c>
    </row>
    <row r="101" spans="1:9" ht="12.75">
      <c r="A101" s="27"/>
      <c r="B101" s="28" t="s">
        <v>101</v>
      </c>
      <c r="C101" s="28"/>
      <c r="D101" s="29"/>
      <c r="E101" s="23">
        <v>1367</v>
      </c>
      <c r="F101" s="30">
        <v>3600</v>
      </c>
      <c r="G101" s="34">
        <v>4921</v>
      </c>
      <c r="H101" s="31"/>
      <c r="I101" s="31">
        <f t="shared" si="5"/>
        <v>4921</v>
      </c>
    </row>
    <row r="102" spans="1:9" ht="12.75">
      <c r="A102" s="27"/>
      <c r="B102" s="28" t="s">
        <v>102</v>
      </c>
      <c r="C102" s="28"/>
      <c r="D102" s="29"/>
      <c r="E102" s="23">
        <v>1714</v>
      </c>
      <c r="F102" s="30">
        <v>7200</v>
      </c>
      <c r="G102" s="34">
        <v>12341</v>
      </c>
      <c r="H102" s="31"/>
      <c r="I102" s="31">
        <f t="shared" si="5"/>
        <v>12341</v>
      </c>
    </row>
    <row r="103" spans="1:9" ht="12.75">
      <c r="A103" s="27"/>
      <c r="B103" s="28" t="s">
        <v>103</v>
      </c>
      <c r="C103" s="28"/>
      <c r="D103" s="29"/>
      <c r="E103" s="23">
        <v>3008</v>
      </c>
      <c r="F103" s="30">
        <v>9600</v>
      </c>
      <c r="G103" s="34">
        <v>28877</v>
      </c>
      <c r="H103" s="31"/>
      <c r="I103" s="31">
        <f t="shared" si="5"/>
        <v>28877</v>
      </c>
    </row>
    <row r="104" spans="1:9" ht="12.75">
      <c r="A104" s="35" t="s">
        <v>104</v>
      </c>
      <c r="B104" s="36"/>
      <c r="C104" s="36"/>
      <c r="D104" s="37"/>
      <c r="E104" s="38"/>
      <c r="F104" s="39"/>
      <c r="G104" s="40">
        <f>SUM(G100:G103)</f>
        <v>77192</v>
      </c>
      <c r="H104" s="41"/>
      <c r="I104" s="41">
        <f t="shared" si="5"/>
        <v>77192</v>
      </c>
    </row>
    <row r="105" spans="1:9" ht="12.75">
      <c r="A105" s="80" t="s">
        <v>105</v>
      </c>
      <c r="B105" s="81"/>
      <c r="C105" s="81"/>
      <c r="D105" s="82"/>
      <c r="E105" s="67">
        <v>1387</v>
      </c>
      <c r="F105" s="30">
        <v>140000</v>
      </c>
      <c r="G105" s="83">
        <v>194180</v>
      </c>
      <c r="H105" s="30"/>
      <c r="I105" s="31">
        <f t="shared" si="5"/>
        <v>194180</v>
      </c>
    </row>
    <row r="106" spans="1:9" ht="12.75">
      <c r="A106" s="76" t="s">
        <v>106</v>
      </c>
      <c r="B106" s="67"/>
      <c r="C106" s="67"/>
      <c r="D106" s="65"/>
      <c r="E106" s="67">
        <v>46</v>
      </c>
      <c r="F106" s="68">
        <v>280000</v>
      </c>
      <c r="G106" s="83">
        <v>12880</v>
      </c>
      <c r="H106" s="30"/>
      <c r="I106" s="31">
        <f t="shared" si="5"/>
        <v>12880</v>
      </c>
    </row>
    <row r="107" spans="1:9" ht="12.75">
      <c r="A107" s="76" t="s">
        <v>107</v>
      </c>
      <c r="B107" s="84"/>
      <c r="C107" s="84"/>
      <c r="D107" s="85"/>
      <c r="E107" s="23">
        <v>83</v>
      </c>
      <c r="F107" s="68">
        <v>240000</v>
      </c>
      <c r="G107" s="83">
        <v>19920</v>
      </c>
      <c r="H107" s="30"/>
      <c r="I107" s="31">
        <f t="shared" si="5"/>
        <v>19920</v>
      </c>
    </row>
    <row r="108" spans="1:9" ht="12.75">
      <c r="A108" s="61" t="s">
        <v>108</v>
      </c>
      <c r="B108" s="86"/>
      <c r="C108" s="86"/>
      <c r="D108" s="87"/>
      <c r="E108" s="49"/>
      <c r="F108" s="39"/>
      <c r="G108" s="88">
        <f>SUM(G105:G107)</f>
        <v>226980</v>
      </c>
      <c r="H108" s="42"/>
      <c r="I108" s="41">
        <f t="shared" si="5"/>
        <v>226980</v>
      </c>
    </row>
    <row r="109" spans="1:9" ht="12.75">
      <c r="A109" s="27" t="s">
        <v>109</v>
      </c>
      <c r="B109" s="28"/>
      <c r="C109" s="28"/>
      <c r="D109" s="29"/>
      <c r="E109" s="23">
        <v>68074</v>
      </c>
      <c r="F109" s="68">
        <v>1227</v>
      </c>
      <c r="G109" s="89">
        <v>83527</v>
      </c>
      <c r="H109" s="83">
        <v>83527</v>
      </c>
      <c r="I109" s="90"/>
    </row>
    <row r="110" spans="1:9" ht="13.5" thickBot="1">
      <c r="A110" s="27" t="s">
        <v>110</v>
      </c>
      <c r="B110" s="28"/>
      <c r="C110" s="28"/>
      <c r="D110" s="29"/>
      <c r="E110" s="23">
        <v>68074</v>
      </c>
      <c r="F110" s="68">
        <v>219</v>
      </c>
      <c r="G110" s="83">
        <v>14908</v>
      </c>
      <c r="H110" s="31">
        <v>14908</v>
      </c>
      <c r="I110" s="91"/>
    </row>
    <row r="111" spans="1:9" ht="13.5" thickBot="1">
      <c r="A111" s="92" t="s">
        <v>111</v>
      </c>
      <c r="B111" s="93"/>
      <c r="C111" s="93"/>
      <c r="D111" s="94"/>
      <c r="E111" s="95"/>
      <c r="F111" s="95"/>
      <c r="G111" s="96">
        <v>5961990</v>
      </c>
      <c r="H111" s="96">
        <v>924300</v>
      </c>
      <c r="I111" s="96">
        <v>5037690</v>
      </c>
    </row>
    <row r="112" spans="1:9" ht="12.75">
      <c r="A112" s="32" t="s">
        <v>112</v>
      </c>
      <c r="B112" s="33"/>
      <c r="C112" s="33"/>
      <c r="D112" s="29"/>
      <c r="E112" s="23"/>
      <c r="F112" s="30"/>
      <c r="G112" s="23"/>
      <c r="H112" s="30"/>
      <c r="I112" s="30"/>
    </row>
    <row r="113" spans="1:9" ht="12.75">
      <c r="A113" s="27"/>
      <c r="B113" s="28" t="s">
        <v>113</v>
      </c>
      <c r="C113" s="28"/>
      <c r="D113" s="29"/>
      <c r="E113" s="23">
        <v>1425</v>
      </c>
      <c r="F113" s="30">
        <v>15000</v>
      </c>
      <c r="G113" s="34">
        <v>21375</v>
      </c>
      <c r="H113" s="31"/>
      <c r="I113" s="31">
        <f>G113</f>
        <v>21375</v>
      </c>
    </row>
    <row r="114" spans="1:9" ht="12.75">
      <c r="A114" s="27"/>
      <c r="B114" s="28" t="s">
        <v>114</v>
      </c>
      <c r="C114" s="28"/>
      <c r="D114" s="29"/>
      <c r="E114" s="23">
        <v>592</v>
      </c>
      <c r="F114" s="30">
        <v>10000</v>
      </c>
      <c r="G114" s="34">
        <v>5920</v>
      </c>
      <c r="H114" s="31"/>
      <c r="I114" s="31">
        <f>G114</f>
        <v>5920</v>
      </c>
    </row>
    <row r="115" spans="1:9" ht="12.75">
      <c r="A115" s="27"/>
      <c r="B115" s="28" t="s">
        <v>115</v>
      </c>
      <c r="C115" s="28"/>
      <c r="D115" s="29"/>
      <c r="E115" s="23"/>
      <c r="F115" s="30"/>
      <c r="G115" s="23"/>
      <c r="H115" s="30"/>
      <c r="I115" s="30"/>
    </row>
    <row r="116" spans="1:9" ht="12.75">
      <c r="A116" s="27"/>
      <c r="B116" s="28"/>
      <c r="C116" s="28" t="s">
        <v>116</v>
      </c>
      <c r="D116" s="29"/>
      <c r="E116" s="23">
        <v>9084</v>
      </c>
      <c r="F116" s="30">
        <v>2600</v>
      </c>
      <c r="G116" s="34">
        <v>23618</v>
      </c>
      <c r="H116" s="31"/>
      <c r="I116" s="31">
        <f>G116</f>
        <v>23618</v>
      </c>
    </row>
    <row r="117" spans="1:9" ht="12.75">
      <c r="A117" s="27"/>
      <c r="B117" s="28"/>
      <c r="C117" s="28" t="s">
        <v>117</v>
      </c>
      <c r="D117" s="29"/>
      <c r="E117" s="23">
        <v>8391</v>
      </c>
      <c r="F117" s="30">
        <v>1950</v>
      </c>
      <c r="G117" s="34">
        <v>16363</v>
      </c>
      <c r="H117" s="31"/>
      <c r="I117" s="31">
        <f>G117</f>
        <v>16363</v>
      </c>
    </row>
    <row r="118" spans="1:9" ht="12.75">
      <c r="A118" s="27"/>
      <c r="B118" s="28"/>
      <c r="C118" s="28" t="s">
        <v>118</v>
      </c>
      <c r="D118" s="29"/>
      <c r="E118" s="23">
        <v>8213</v>
      </c>
      <c r="F118" s="30">
        <v>4550</v>
      </c>
      <c r="G118" s="34">
        <v>37369</v>
      </c>
      <c r="H118" s="31"/>
      <c r="I118" s="31">
        <f>G118</f>
        <v>37369</v>
      </c>
    </row>
    <row r="119" spans="1:9" ht="12.75">
      <c r="A119" s="46" t="s">
        <v>119</v>
      </c>
      <c r="B119" s="47"/>
      <c r="C119" s="48"/>
      <c r="D119" s="48"/>
      <c r="E119" s="38"/>
      <c r="F119" s="39"/>
      <c r="G119" s="40">
        <f>SUM(G116:G118)</f>
        <v>77350</v>
      </c>
      <c r="H119" s="41"/>
      <c r="I119" s="41">
        <f>SUM(I116:I118)</f>
        <v>77350</v>
      </c>
    </row>
    <row r="120" spans="1:9" ht="12.75">
      <c r="A120" s="27"/>
      <c r="B120" s="28" t="s">
        <v>120</v>
      </c>
      <c r="C120" s="28"/>
      <c r="D120" s="29"/>
      <c r="E120" s="23">
        <v>15323</v>
      </c>
      <c r="F120" s="30">
        <v>720</v>
      </c>
      <c r="G120" s="34">
        <v>11033</v>
      </c>
      <c r="H120" s="31"/>
      <c r="I120" s="31">
        <f>G120</f>
        <v>11033</v>
      </c>
    </row>
    <row r="121" spans="1:9" ht="12.75">
      <c r="A121" s="27"/>
      <c r="B121" s="28" t="s">
        <v>121</v>
      </c>
      <c r="C121" s="28"/>
      <c r="D121" s="29"/>
      <c r="E121" s="23">
        <v>1425</v>
      </c>
      <c r="F121" s="30">
        <v>2500</v>
      </c>
      <c r="G121" s="34">
        <v>3562</v>
      </c>
      <c r="H121" s="31"/>
      <c r="I121" s="31">
        <f>G121</f>
        <v>3562</v>
      </c>
    </row>
    <row r="122" spans="1:9" ht="12.75">
      <c r="A122" s="27"/>
      <c r="B122" s="28" t="s">
        <v>122</v>
      </c>
      <c r="C122" s="28"/>
      <c r="D122" s="29"/>
      <c r="E122" s="23">
        <v>24</v>
      </c>
      <c r="F122" s="30">
        <v>1025000</v>
      </c>
      <c r="G122" s="34">
        <v>24600</v>
      </c>
      <c r="H122" s="31"/>
      <c r="I122" s="31">
        <f>G122</f>
        <v>24600</v>
      </c>
    </row>
    <row r="123" spans="1:9" ht="13.5" thickBot="1">
      <c r="A123" s="27"/>
      <c r="B123" s="28" t="s">
        <v>123</v>
      </c>
      <c r="C123" s="28"/>
      <c r="D123" s="29"/>
      <c r="E123" s="23">
        <v>12939</v>
      </c>
      <c r="F123" s="30">
        <v>1300</v>
      </c>
      <c r="G123" s="34">
        <v>16821</v>
      </c>
      <c r="H123" s="31"/>
      <c r="I123" s="31">
        <f>G123</f>
        <v>16821</v>
      </c>
    </row>
    <row r="124" spans="1:9" ht="13.5" thickBot="1">
      <c r="A124" s="97" t="s">
        <v>124</v>
      </c>
      <c r="B124" s="45"/>
      <c r="C124" s="45"/>
      <c r="D124" s="45"/>
      <c r="E124" s="98"/>
      <c r="F124" s="98"/>
      <c r="G124" s="99">
        <f>G113+G114+G119+G120+G121+G122+G123</f>
        <v>160661</v>
      </c>
      <c r="H124" s="100"/>
      <c r="I124" s="101">
        <f>G124</f>
        <v>160661</v>
      </c>
    </row>
    <row r="125" spans="1:9" ht="12.75">
      <c r="A125" s="27"/>
      <c r="B125" s="28" t="s">
        <v>125</v>
      </c>
      <c r="C125" s="28"/>
      <c r="D125" s="29"/>
      <c r="E125" s="23"/>
      <c r="F125" s="30"/>
      <c r="G125" s="34">
        <v>456385</v>
      </c>
      <c r="H125" s="31"/>
      <c r="I125" s="31">
        <v>456385</v>
      </c>
    </row>
    <row r="126" spans="1:9" ht="12.75">
      <c r="A126" s="27"/>
      <c r="B126" s="28" t="s">
        <v>126</v>
      </c>
      <c r="C126" s="28"/>
      <c r="D126" s="29"/>
      <c r="E126" s="23"/>
      <c r="F126" s="30"/>
      <c r="G126" s="34">
        <v>51480</v>
      </c>
      <c r="H126" s="31"/>
      <c r="I126" s="31">
        <v>51480</v>
      </c>
    </row>
    <row r="127" spans="1:9" ht="13.5" thickBot="1">
      <c r="A127" s="27"/>
      <c r="B127" s="28" t="s">
        <v>127</v>
      </c>
      <c r="C127" s="28"/>
      <c r="D127" s="29"/>
      <c r="E127" s="23">
        <v>123</v>
      </c>
      <c r="F127" s="30">
        <v>22300</v>
      </c>
      <c r="G127" s="34">
        <v>2743</v>
      </c>
      <c r="H127" s="31"/>
      <c r="I127" s="31">
        <v>2743</v>
      </c>
    </row>
    <row r="128" spans="1:9" ht="13.5" thickBot="1">
      <c r="A128" s="102" t="s">
        <v>128</v>
      </c>
      <c r="B128" s="103"/>
      <c r="C128" s="103"/>
      <c r="D128" s="104"/>
      <c r="E128" s="105"/>
      <c r="F128" s="106"/>
      <c r="G128" s="107">
        <f>SUM(G125:G127)</f>
        <v>510608</v>
      </c>
      <c r="H128" s="106"/>
      <c r="I128" s="99">
        <f>SUM(I125:I127)</f>
        <v>510608</v>
      </c>
    </row>
    <row r="129" spans="1:9" ht="13.5" thickBot="1">
      <c r="A129" s="108" t="s">
        <v>129</v>
      </c>
      <c r="B129" s="103"/>
      <c r="C129" s="103"/>
      <c r="D129" s="104"/>
      <c r="E129" s="100"/>
      <c r="F129" s="106"/>
      <c r="G129" s="107">
        <v>292710</v>
      </c>
      <c r="H129" s="99">
        <v>292710</v>
      </c>
      <c r="I129" s="106"/>
    </row>
    <row r="130" spans="1:9" ht="13.5" thickBot="1">
      <c r="A130" s="66" t="s">
        <v>130</v>
      </c>
      <c r="B130" s="69"/>
      <c r="C130" s="69"/>
      <c r="D130" s="109"/>
      <c r="E130" s="76">
        <v>1900</v>
      </c>
      <c r="F130" s="30">
        <v>105</v>
      </c>
      <c r="G130" s="110">
        <v>199</v>
      </c>
      <c r="H130" s="111">
        <v>199</v>
      </c>
      <c r="I130" s="112"/>
    </row>
    <row r="131" spans="1:9" ht="13.5" thickBot="1">
      <c r="A131" s="92" t="s">
        <v>131</v>
      </c>
      <c r="B131" s="103"/>
      <c r="C131" s="103"/>
      <c r="D131" s="103"/>
      <c r="E131" s="106"/>
      <c r="F131" s="106"/>
      <c r="G131" s="113">
        <f>G124+G128+G129+G130</f>
        <v>964178</v>
      </c>
      <c r="H131" s="114">
        <f>SUM(H129:H130)</f>
        <v>292909</v>
      </c>
      <c r="I131" s="115">
        <f>I124+I128</f>
        <v>671269</v>
      </c>
    </row>
    <row r="132" spans="1:9" ht="12.75">
      <c r="A132" s="27" t="s">
        <v>132</v>
      </c>
      <c r="B132" s="116" t="s">
        <v>125</v>
      </c>
      <c r="C132" s="116"/>
      <c r="D132" s="116"/>
      <c r="E132" s="117"/>
      <c r="F132" s="30"/>
      <c r="G132" s="34">
        <v>456385</v>
      </c>
      <c r="H132" s="31"/>
      <c r="I132" s="31">
        <v>456385</v>
      </c>
    </row>
    <row r="133" spans="1:9" ht="13.5" thickBot="1">
      <c r="A133" s="1" t="s">
        <v>133</v>
      </c>
      <c r="B133" s="2"/>
      <c r="C133" s="2"/>
      <c r="D133" s="2"/>
      <c r="E133" s="24"/>
      <c r="F133" s="24"/>
      <c r="G133" s="118">
        <f>G131-G132</f>
        <v>507793</v>
      </c>
      <c r="H133" s="119">
        <f>H131</f>
        <v>292909</v>
      </c>
      <c r="I133" s="119">
        <f>I131-I132</f>
        <v>214884</v>
      </c>
    </row>
    <row r="134" spans="1:9" ht="13.5" thickBot="1">
      <c r="A134" s="108" t="s">
        <v>134</v>
      </c>
      <c r="B134" s="103"/>
      <c r="C134" s="103"/>
      <c r="D134" s="103"/>
      <c r="E134" s="106"/>
      <c r="F134" s="106"/>
      <c r="G134" s="113">
        <f>G111+G131</f>
        <v>6926168</v>
      </c>
      <c r="H134" s="96">
        <f>H111+H131</f>
        <v>1217209</v>
      </c>
      <c r="I134" s="96">
        <f>I111+I131</f>
        <v>5708959</v>
      </c>
    </row>
    <row r="135" spans="1:9" ht="13.5" thickBot="1">
      <c r="A135" s="120" t="s">
        <v>132</v>
      </c>
      <c r="B135" s="28" t="s">
        <v>125</v>
      </c>
      <c r="C135" s="28"/>
      <c r="D135" s="28"/>
      <c r="E135" s="30"/>
      <c r="F135" s="30"/>
      <c r="G135" s="34">
        <v>456385</v>
      </c>
      <c r="H135" s="30"/>
      <c r="I135" s="31">
        <f>G135</f>
        <v>456385</v>
      </c>
    </row>
    <row r="136" spans="1:9" ht="13.5" thickBot="1">
      <c r="A136" s="92" t="s">
        <v>135</v>
      </c>
      <c r="B136" s="103"/>
      <c r="C136" s="103"/>
      <c r="D136" s="103"/>
      <c r="E136" s="106"/>
      <c r="F136" s="106"/>
      <c r="G136" s="113">
        <f>G134-G135</f>
        <v>6469783</v>
      </c>
      <c r="H136" s="96">
        <f>H134-H135</f>
        <v>1217209</v>
      </c>
      <c r="I136" s="96">
        <f>I134-I135</f>
        <v>5252574</v>
      </c>
    </row>
    <row r="137" spans="1:9" ht="12.75">
      <c r="A137" s="121" t="s">
        <v>136</v>
      </c>
      <c r="B137" s="116"/>
      <c r="C137" s="116"/>
      <c r="D137" s="116"/>
      <c r="E137" s="30"/>
      <c r="F137" s="30"/>
      <c r="G137" s="34">
        <v>854447</v>
      </c>
      <c r="H137" s="31">
        <v>854447</v>
      </c>
      <c r="I137" s="30"/>
    </row>
    <row r="138" spans="1:9" ht="12.75">
      <c r="A138" s="27" t="s">
        <v>137</v>
      </c>
      <c r="B138" s="28"/>
      <c r="C138" s="28"/>
      <c r="D138" s="28"/>
      <c r="E138" s="30"/>
      <c r="F138" s="30"/>
      <c r="G138" s="34">
        <v>536181</v>
      </c>
      <c r="H138" s="31">
        <v>536181</v>
      </c>
      <c r="I138" s="30"/>
    </row>
    <row r="139" spans="1:9" ht="13.5" thickBot="1">
      <c r="A139" s="1" t="s">
        <v>138</v>
      </c>
      <c r="B139" s="2"/>
      <c r="C139" s="2"/>
      <c r="D139" s="2"/>
      <c r="E139" s="24"/>
      <c r="F139" s="24"/>
      <c r="G139" s="118">
        <f>SUM(G137:G138)</f>
        <v>1390628</v>
      </c>
      <c r="H139" s="119">
        <f>SUM(H137:H138)</f>
        <v>1390628</v>
      </c>
      <c r="I139" s="24"/>
    </row>
    <row r="140" spans="1:9" ht="12.75">
      <c r="A140" s="122" t="s">
        <v>139</v>
      </c>
      <c r="B140" s="123"/>
      <c r="C140" s="123"/>
      <c r="D140" s="124"/>
      <c r="E140" s="125"/>
      <c r="F140" s="117"/>
      <c r="G140" s="126">
        <f>G134+G139</f>
        <v>8316796</v>
      </c>
      <c r="H140" s="127">
        <f>H134+H139</f>
        <v>2607837</v>
      </c>
      <c r="I140" s="127">
        <f>I134+I139</f>
        <v>5708959</v>
      </c>
    </row>
    <row r="141" spans="1:9" ht="13.5" thickBot="1">
      <c r="A141" s="27" t="s">
        <v>140</v>
      </c>
      <c r="B141" s="28" t="s">
        <v>125</v>
      </c>
      <c r="C141" s="28"/>
      <c r="D141" s="29"/>
      <c r="E141" s="23"/>
      <c r="F141" s="30"/>
      <c r="G141" s="34">
        <v>456385</v>
      </c>
      <c r="H141" s="31"/>
      <c r="I141" s="31">
        <v>456385</v>
      </c>
    </row>
    <row r="142" spans="1:9" ht="12.75">
      <c r="A142" s="122" t="s">
        <v>141</v>
      </c>
      <c r="B142" s="123"/>
      <c r="C142" s="123"/>
      <c r="D142" s="123"/>
      <c r="E142" s="128"/>
      <c r="F142" s="128"/>
      <c r="G142" s="129"/>
      <c r="H142" s="128"/>
      <c r="I142" s="128"/>
    </row>
    <row r="143" spans="1:9" ht="13.5" thickBot="1">
      <c r="A143" s="130" t="s">
        <v>142</v>
      </c>
      <c r="B143" s="131"/>
      <c r="C143" s="131"/>
      <c r="D143" s="131"/>
      <c r="E143" s="132"/>
      <c r="F143" s="132"/>
      <c r="G143" s="133">
        <f>G140-G141</f>
        <v>7860411</v>
      </c>
      <c r="H143" s="133">
        <f>H140-H141</f>
        <v>2607837</v>
      </c>
      <c r="I143" s="133">
        <f>I140-I141</f>
        <v>5252574</v>
      </c>
    </row>
    <row r="144" spans="1:9" ht="12.75">
      <c r="A144" s="69"/>
      <c r="B144" s="69"/>
      <c r="C144" s="69"/>
      <c r="D144" s="69"/>
      <c r="E144" s="134"/>
      <c r="F144" s="134"/>
      <c r="G144" s="134"/>
      <c r="H144" s="134"/>
      <c r="I144" s="134"/>
    </row>
    <row r="145" spans="1:9" ht="12.75">
      <c r="A145" s="69"/>
      <c r="B145" s="69"/>
      <c r="C145" s="69"/>
      <c r="D145" s="69"/>
      <c r="E145" s="134"/>
      <c r="F145" s="134"/>
      <c r="G145" s="134"/>
      <c r="H145" s="134"/>
      <c r="I145" s="134"/>
    </row>
    <row r="146" spans="1:4" ht="12.75">
      <c r="A146" s="69"/>
      <c r="B146" s="69"/>
      <c r="C146" s="69"/>
      <c r="D146" s="69"/>
    </row>
    <row r="147" spans="1:9" ht="12.75">
      <c r="A147" s="1"/>
      <c r="B147" s="2"/>
      <c r="C147" s="2"/>
      <c r="D147" s="3"/>
      <c r="E147" s="4"/>
      <c r="F147" s="5" t="s">
        <v>0</v>
      </c>
      <c r="G147" s="6"/>
      <c r="H147" s="7"/>
      <c r="I147" s="8"/>
    </row>
    <row r="148" spans="1:9" ht="12.75">
      <c r="A148" s="9" t="s">
        <v>1</v>
      </c>
      <c r="B148" s="10"/>
      <c r="C148" s="10"/>
      <c r="D148" s="11"/>
      <c r="E148" s="12" t="s">
        <v>2</v>
      </c>
      <c r="F148" s="13" t="s">
        <v>3</v>
      </c>
      <c r="G148" s="13" t="s">
        <v>4</v>
      </c>
      <c r="H148" s="14" t="s">
        <v>5</v>
      </c>
      <c r="I148" s="15"/>
    </row>
    <row r="149" spans="1:9" ht="12.75">
      <c r="A149" s="16"/>
      <c r="B149" s="17"/>
      <c r="C149" s="17"/>
      <c r="D149" s="18"/>
      <c r="E149" s="19" t="s">
        <v>6</v>
      </c>
      <c r="F149" s="19" t="s">
        <v>7</v>
      </c>
      <c r="G149" s="19" t="s">
        <v>8</v>
      </c>
      <c r="H149" s="21" t="s">
        <v>9</v>
      </c>
      <c r="I149" s="70" t="s">
        <v>10</v>
      </c>
    </row>
    <row r="150" spans="1:4" ht="12.75">
      <c r="A150" s="116"/>
      <c r="B150" s="116"/>
      <c r="C150" s="116"/>
      <c r="D150" s="116"/>
    </row>
    <row r="151" spans="1:4" ht="12.75">
      <c r="A151" s="116"/>
      <c r="B151" s="116"/>
      <c r="C151" s="116"/>
      <c r="D151" s="116"/>
    </row>
    <row r="152" spans="1:4" ht="12.75">
      <c r="A152" s="116"/>
      <c r="B152" s="116"/>
      <c r="C152" s="116"/>
      <c r="D152" s="116"/>
    </row>
    <row r="153" spans="1:9" ht="12.75">
      <c r="A153" s="5" t="s">
        <v>143</v>
      </c>
      <c r="B153" s="135"/>
      <c r="C153" s="135"/>
      <c r="D153" s="135"/>
      <c r="E153" s="135"/>
      <c r="F153" s="135"/>
      <c r="G153" s="135"/>
      <c r="H153" s="135"/>
      <c r="I153" s="6"/>
    </row>
    <row r="154" spans="1:9" ht="12.75">
      <c r="A154" s="116"/>
      <c r="B154" s="116"/>
      <c r="C154" s="116"/>
      <c r="D154" s="116"/>
      <c r="E154" s="116"/>
      <c r="F154" s="116"/>
      <c r="G154" s="116"/>
      <c r="H154" s="116"/>
      <c r="I154" s="116"/>
    </row>
    <row r="155" spans="1:9" ht="12.75">
      <c r="A155" s="1" t="s">
        <v>144</v>
      </c>
      <c r="B155" s="2"/>
      <c r="C155" s="2"/>
      <c r="D155" s="3"/>
      <c r="E155" s="136"/>
      <c r="F155" s="136"/>
      <c r="G155" s="90">
        <v>211440</v>
      </c>
      <c r="H155" s="90">
        <v>211440</v>
      </c>
      <c r="I155" s="90"/>
    </row>
    <row r="156" spans="1:9" ht="12.75">
      <c r="A156" s="27" t="s">
        <v>145</v>
      </c>
      <c r="B156" s="28"/>
      <c r="C156" s="28"/>
      <c r="D156" s="29"/>
      <c r="E156" s="137"/>
      <c r="F156" s="137"/>
      <c r="G156" s="31">
        <v>82709</v>
      </c>
      <c r="H156" s="31">
        <v>82709</v>
      </c>
      <c r="I156" s="31"/>
    </row>
    <row r="157" spans="1:9" ht="12.75">
      <c r="A157" s="27" t="s">
        <v>146</v>
      </c>
      <c r="B157" s="28"/>
      <c r="C157" s="28"/>
      <c r="D157" s="29"/>
      <c r="E157" s="137"/>
      <c r="F157" s="137"/>
      <c r="G157" s="31">
        <v>3300</v>
      </c>
      <c r="H157" s="31">
        <v>3300</v>
      </c>
      <c r="I157" s="31"/>
    </row>
    <row r="158" spans="1:9" ht="12.75">
      <c r="A158" s="27" t="s">
        <v>147</v>
      </c>
      <c r="B158" s="28"/>
      <c r="C158" s="28"/>
      <c r="D158" s="29"/>
      <c r="E158" s="137"/>
      <c r="F158" s="137"/>
      <c r="G158" s="31">
        <v>1182445</v>
      </c>
      <c r="H158" s="31">
        <v>528615</v>
      </c>
      <c r="I158" s="31">
        <v>653830</v>
      </c>
    </row>
    <row r="159" spans="1:9" ht="12.75">
      <c r="A159" s="27" t="s">
        <v>148</v>
      </c>
      <c r="B159" s="28"/>
      <c r="C159" s="28"/>
      <c r="D159" s="29"/>
      <c r="E159" s="137"/>
      <c r="F159" s="137"/>
      <c r="G159" s="31">
        <v>5055129</v>
      </c>
      <c r="H159" s="31"/>
      <c r="I159" s="31">
        <v>5055129</v>
      </c>
    </row>
    <row r="160" spans="1:9" ht="12.75">
      <c r="A160" s="27" t="s">
        <v>149</v>
      </c>
      <c r="B160" s="28"/>
      <c r="C160" s="28"/>
      <c r="D160" s="29"/>
      <c r="E160" s="137"/>
      <c r="F160" s="137"/>
      <c r="G160" s="31">
        <v>83527</v>
      </c>
      <c r="H160" s="31">
        <v>83527</v>
      </c>
      <c r="I160" s="31"/>
    </row>
    <row r="161" spans="1:9" ht="12.75">
      <c r="A161" s="27" t="s">
        <v>110</v>
      </c>
      <c r="B161" s="28"/>
      <c r="C161" s="28"/>
      <c r="D161" s="29"/>
      <c r="E161" s="137"/>
      <c r="F161" s="137"/>
      <c r="G161" s="31">
        <v>14908</v>
      </c>
      <c r="H161" s="31">
        <v>14908</v>
      </c>
      <c r="I161" s="31"/>
    </row>
    <row r="162" spans="1:9" ht="12.75">
      <c r="A162" s="27" t="s">
        <v>150</v>
      </c>
      <c r="B162" s="28"/>
      <c r="C162" s="28"/>
      <c r="D162" s="29"/>
      <c r="E162" s="137"/>
      <c r="F162" s="137"/>
      <c r="G162" s="31">
        <v>292710</v>
      </c>
      <c r="H162" s="31">
        <v>292710</v>
      </c>
      <c r="I162" s="31"/>
    </row>
    <row r="163" spans="1:9" ht="13.5" thickBot="1">
      <c r="A163" s="27" t="s">
        <v>151</v>
      </c>
      <c r="B163" s="28"/>
      <c r="C163" s="28"/>
      <c r="D163" s="29"/>
      <c r="E163" s="137"/>
      <c r="F163" s="137"/>
      <c r="G163" s="31">
        <v>1390628</v>
      </c>
      <c r="H163" s="31">
        <v>1390628</v>
      </c>
      <c r="I163" s="31"/>
    </row>
    <row r="164" spans="1:9" ht="13.5" thickBot="1">
      <c r="A164" s="92" t="s">
        <v>152</v>
      </c>
      <c r="B164" s="103"/>
      <c r="C164" s="103"/>
      <c r="D164" s="104"/>
      <c r="E164" s="138" t="s">
        <v>153</v>
      </c>
      <c r="F164" s="138" t="s">
        <v>154</v>
      </c>
      <c r="G164" s="96">
        <f>SUM(G155:G163)</f>
        <v>8316796</v>
      </c>
      <c r="H164" s="96">
        <f>SUM(H155:H163)</f>
        <v>2607837</v>
      </c>
      <c r="I164" s="96">
        <f>SUM(I155:I163)</f>
        <v>5708959</v>
      </c>
    </row>
    <row r="165" spans="1:9" ht="12.75">
      <c r="A165" s="27" t="s">
        <v>155</v>
      </c>
      <c r="B165" s="28"/>
      <c r="C165" s="28"/>
      <c r="D165" s="29"/>
      <c r="E165" s="137" t="s">
        <v>153</v>
      </c>
      <c r="F165" s="137" t="s">
        <v>154</v>
      </c>
      <c r="G165" s="50">
        <v>456385</v>
      </c>
      <c r="H165" s="50"/>
      <c r="I165" s="50">
        <v>456385</v>
      </c>
    </row>
    <row r="166" spans="1:9" ht="12.75">
      <c r="A166" s="97" t="s">
        <v>156</v>
      </c>
      <c r="B166" s="45"/>
      <c r="C166" s="45"/>
      <c r="D166" s="22"/>
      <c r="E166" s="139" t="s">
        <v>153</v>
      </c>
      <c r="F166" s="139" t="s">
        <v>154</v>
      </c>
      <c r="G166" s="140">
        <f>G164-G165</f>
        <v>7860411</v>
      </c>
      <c r="H166" s="140">
        <f>H164-H165</f>
        <v>2607837</v>
      </c>
      <c r="I166" s="140">
        <f>I164-I165</f>
        <v>5252574</v>
      </c>
    </row>
    <row r="167" spans="1:9" ht="12.75">
      <c r="A167" s="97" t="s">
        <v>157</v>
      </c>
      <c r="B167" s="45"/>
      <c r="C167" s="45"/>
      <c r="D167" s="22"/>
      <c r="E167" s="139" t="s">
        <v>153</v>
      </c>
      <c r="F167" s="139" t="s">
        <v>154</v>
      </c>
      <c r="G167" s="41">
        <v>964178</v>
      </c>
      <c r="H167" s="41">
        <v>292909</v>
      </c>
      <c r="I167" s="41">
        <v>671269</v>
      </c>
    </row>
  </sheetData>
  <mergeCells count="7">
    <mergeCell ref="F147:G147"/>
    <mergeCell ref="A148:D148"/>
    <mergeCell ref="A153:I153"/>
    <mergeCell ref="F1:G1"/>
    <mergeCell ref="A2:D2"/>
    <mergeCell ref="F69:G69"/>
    <mergeCell ref="A70:D70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71" r:id="rId1"/>
  <headerFooter alignWithMargins="0">
    <oddHeader>&amp;C&amp;"Arial CE,Félkövér"&amp;8 2005.évi normatív állami hozzájárulások,támogatások és a személyi jövedelemadó bevételek alakulása&amp;R&amp;9 2 sz. melléklet</oddHeader>
    <oddFooter>&amp;L&amp;8&amp;D &amp;T&amp;C&amp;8C:\Dokum.\Csikené 2005.évi norm.tám.koncepc.</oddFooter>
  </headerFooter>
  <rowBreaks count="2" manualBreakCount="2">
    <brk id="66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Csiker Lajosné</dc:creator>
  <cp:keywords/>
  <dc:description/>
  <cp:lastModifiedBy>Csiker Lajosné</cp:lastModifiedBy>
  <dcterms:created xsi:type="dcterms:W3CDTF">2004-11-26T11:35:59Z</dcterms:created>
  <dcterms:modified xsi:type="dcterms:W3CDTF">2004-11-26T11:37:25Z</dcterms:modified>
  <cp:category/>
  <cp:version/>
  <cp:contentType/>
  <cp:contentStatus/>
</cp:coreProperties>
</file>