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7320" activeTab="2"/>
  </bookViews>
  <sheets>
    <sheet name="Munka1" sheetId="1" r:id="rId1"/>
    <sheet name="13.sz.m." sheetId="2" r:id="rId2"/>
    <sheet name="14.sz.m." sheetId="3" r:id="rId3"/>
    <sheet name="15,16.sz.m." sheetId="4" r:id="rId4"/>
    <sheet name="Munka6" sheetId="5" r:id="rId5"/>
    <sheet name="Munka7" sheetId="6" r:id="rId6"/>
    <sheet name="Munka8" sheetId="7" r:id="rId7"/>
    <sheet name="Munka9" sheetId="8" r:id="rId8"/>
    <sheet name="Munka10" sheetId="9" r:id="rId9"/>
    <sheet name="Munka11" sheetId="10" r:id="rId10"/>
    <sheet name="Munka12" sheetId="11" r:id="rId11"/>
    <sheet name="Munka13" sheetId="12" r:id="rId12"/>
    <sheet name="Munka14" sheetId="13" r:id="rId13"/>
    <sheet name="Munka15" sheetId="14" r:id="rId14"/>
    <sheet name="Munka16" sheetId="15" r:id="rId15"/>
  </sheets>
  <definedNames>
    <definedName name="_xlnm.Print_Area" localSheetId="1">'13.sz.m.'!$A$1:$O$35</definedName>
    <definedName name="_xlnm.Print_Area" localSheetId="2">'14.sz.m.'!$A$1:$E$63</definedName>
    <definedName name="_xlnm.Print_Area" localSheetId="3">'15,16.sz.m.'!$A$1:$H$61</definedName>
  </definedNames>
  <calcPr fullCalcOnLoad="1"/>
</workbook>
</file>

<file path=xl/sharedStrings.xml><?xml version="1.0" encoding="utf-8"?>
<sst xmlns="http://schemas.openxmlformats.org/spreadsheetml/2006/main" count="283" uniqueCount="145">
  <si>
    <t>Előző évi</t>
  </si>
  <si>
    <t>Előző év</t>
  </si>
  <si>
    <t xml:space="preserve">Tárgyévi </t>
  </si>
  <si>
    <t>Tárgyév</t>
  </si>
  <si>
    <t>költség-</t>
  </si>
  <si>
    <t>Auditá-</t>
  </si>
  <si>
    <t>auditált</t>
  </si>
  <si>
    <t>Eszközök</t>
  </si>
  <si>
    <t>vetési</t>
  </si>
  <si>
    <t>lási</t>
  </si>
  <si>
    <t>egysze-</t>
  </si>
  <si>
    <t>Források</t>
  </si>
  <si>
    <t>beszámoló</t>
  </si>
  <si>
    <t>eltérés</t>
  </si>
  <si>
    <t>rűsített</t>
  </si>
  <si>
    <t>záró adatai</t>
  </si>
  <si>
    <t xml:space="preserve"> </t>
  </si>
  <si>
    <t>(+,-)</t>
  </si>
  <si>
    <t>A) BEFEKTETETT  ESZKÖZÖK</t>
  </si>
  <si>
    <t>D)   SAJÁT TŐKE</t>
  </si>
  <si>
    <t>l.     Induló tőke</t>
  </si>
  <si>
    <t>2.    Tőkeváltozások</t>
  </si>
  <si>
    <t>I.   Immateriális javak</t>
  </si>
  <si>
    <t>II.  Tárgyi eszközök</t>
  </si>
  <si>
    <t>E)    TARTALÉKOK</t>
  </si>
  <si>
    <t>III.  Befektetett pénzügyi eszközök</t>
  </si>
  <si>
    <t>I.     Költségvetési tartalékok</t>
  </si>
  <si>
    <t>IV. Üzemeltetésre, kezelésre átadott</t>
  </si>
  <si>
    <t>II.    Vállalkozási tartalékok</t>
  </si>
  <si>
    <t xml:space="preserve">      eszközök</t>
  </si>
  <si>
    <t>B) FORGÓESZKÖZÖK</t>
  </si>
  <si>
    <t>F)    KÖTELEZETTSÉGEK</t>
  </si>
  <si>
    <t>I.    Készletek</t>
  </si>
  <si>
    <t>I.    Hosszú lejáratú köt.-ek</t>
  </si>
  <si>
    <t>II.   Követelések</t>
  </si>
  <si>
    <t>II.   Rövid lajáratú köt.-ek</t>
  </si>
  <si>
    <t>III.  Értékpapírok</t>
  </si>
  <si>
    <t>III.  Egyéb passzív pü.elsz.- ok</t>
  </si>
  <si>
    <t>IV. Pénzeszközök</t>
  </si>
  <si>
    <t>V.  Egyéb aktív pü. elszámolások</t>
  </si>
  <si>
    <t>Eszközök összesen</t>
  </si>
  <si>
    <t>Források összesen</t>
  </si>
  <si>
    <t>Kiadások</t>
  </si>
  <si>
    <t>Sor-</t>
  </si>
  <si>
    <t>Megnevezés</t>
  </si>
  <si>
    <t>Eredeti</t>
  </si>
  <si>
    <t>Módosított</t>
  </si>
  <si>
    <t>Teljesítés</t>
  </si>
  <si>
    <t>szám</t>
  </si>
  <si>
    <t>előirányzat</t>
  </si>
  <si>
    <t>o1</t>
  </si>
  <si>
    <t>Személyi juttatások</t>
  </si>
  <si>
    <t>o2</t>
  </si>
  <si>
    <t>Munkaadót terhelő járulékok</t>
  </si>
  <si>
    <t>o3</t>
  </si>
  <si>
    <t>o4</t>
  </si>
  <si>
    <t>Végleges pénzeszközátadás, egyéb támogatás</t>
  </si>
  <si>
    <t>o5</t>
  </si>
  <si>
    <t>Ellátottak juttatásai</t>
  </si>
  <si>
    <t>o6</t>
  </si>
  <si>
    <t>Felújítás</t>
  </si>
  <si>
    <t>o7</t>
  </si>
  <si>
    <t>Felhalmozási kiadások</t>
  </si>
  <si>
    <t>o8</t>
  </si>
  <si>
    <t>Hitelek és kölcsönök kiadásai</t>
  </si>
  <si>
    <t>o9</t>
  </si>
  <si>
    <t>Értékpapírok kiadásai</t>
  </si>
  <si>
    <t>Pénzforgalom nélküli kiadások</t>
  </si>
  <si>
    <t>Kiegyenlítő, függő, átfutó kiadások összesen</t>
  </si>
  <si>
    <t>Kiadások összesen (10+11+12)</t>
  </si>
  <si>
    <t>Bevételek</t>
  </si>
  <si>
    <t>Intézményi működési bevételek</t>
  </si>
  <si>
    <t>Önkormányzatok sajátos működési bevétele</t>
  </si>
  <si>
    <t>Felhalmozási és tőke jellegű bevételek</t>
  </si>
  <si>
    <t>Hitelek és kölcsönök bevételei</t>
  </si>
  <si>
    <t>Értékpapírok bevételei</t>
  </si>
  <si>
    <t>Kiegyenlítő, függő, átfutó bevételek összesen</t>
  </si>
  <si>
    <t>Bevételek összesen (22+23+24)</t>
  </si>
  <si>
    <t>Egyszerűsített pénzmaradvány - kimutatás</t>
  </si>
  <si>
    <t>1.  Záró pénzkészlet</t>
  </si>
  <si>
    <t>2. Egyéb aktív és passzív pénzügyi elszámolások</t>
  </si>
  <si>
    <t xml:space="preserve">    összevont záróegyenlege </t>
  </si>
  <si>
    <t xml:space="preserve">3.  Előző év (ek)ben képzett tartalékok </t>
  </si>
  <si>
    <t>(-)</t>
  </si>
  <si>
    <t>4.  Vállalkozási tevékenység pénzforg.eredménye</t>
  </si>
  <si>
    <t>5.  Tárgyévi helyesbített pénzmaradvány</t>
  </si>
  <si>
    <t xml:space="preserve">     (1+,-2-3-4)</t>
  </si>
  <si>
    <t>6.  Finanszírozásból származó korrekciók</t>
  </si>
  <si>
    <t>7.  Pénzmaradványt terhelő elvonások</t>
  </si>
  <si>
    <t>8.  Vállalkozási tevékenység eredményéből</t>
  </si>
  <si>
    <t xml:space="preserve">     alaptevékenység ellátására felhasznált összeg</t>
  </si>
  <si>
    <t>9.  Költségvetési pénzmaradványt külön jogszabály</t>
  </si>
  <si>
    <t xml:space="preserve">     alapján módosító tétel</t>
  </si>
  <si>
    <t>10.Módosított pénzmaradvány</t>
  </si>
  <si>
    <t xml:space="preserve">     (5+,-6+,-7+8+,-9)</t>
  </si>
  <si>
    <t xml:space="preserve">      folyósított pénzeszköz maradványa</t>
  </si>
  <si>
    <t>Egyszerűsített eredménykimutatás</t>
  </si>
  <si>
    <t xml:space="preserve">1.  Vállalkozási tevékenység szakfeladaton </t>
  </si>
  <si>
    <t xml:space="preserve">      elszámolt bevételei</t>
  </si>
  <si>
    <t>2.  Vállalkozási tevékenység szakfeladaton</t>
  </si>
  <si>
    <t xml:space="preserve">      elszámolt kiadásai</t>
  </si>
  <si>
    <t>3.  Vállalkozási tevékenység pénzforgalmi eredménye</t>
  </si>
  <si>
    <t xml:space="preserve">     (1 - 2)</t>
  </si>
  <si>
    <t>4.  Vállakozási tevékenységet terhelő értékcs.leírás</t>
  </si>
  <si>
    <t>5.  Alaptev.ell.-ra felhaszn.és felh.tervezett eredmény</t>
  </si>
  <si>
    <t>6.  Pénzforgalmi eredményt jogsz.alapj.mód.egyév tétel</t>
  </si>
  <si>
    <t>7.  Vállalkozási tev.módosított pénzf.eredménye</t>
  </si>
  <si>
    <t xml:space="preserve">     (3-4-5+,-6)</t>
  </si>
  <si>
    <t>8 .Tárgyévről átvitt veszteség</t>
  </si>
  <si>
    <t>9.Megelőző év (ek) el nem számolt veszteségének</t>
  </si>
  <si>
    <t xml:space="preserve">     tárgyévre eső része</t>
  </si>
  <si>
    <t>10.Vállalkozási tevékenység helyesbített eredménye</t>
  </si>
  <si>
    <t xml:space="preserve">     (7+8-9)</t>
  </si>
  <si>
    <t>11. Vállalkozási tevékenységet terhelő befizetés</t>
  </si>
  <si>
    <t>12. Tartalékba helyezhető összeg</t>
  </si>
  <si>
    <t>Egyszerűsített Beszámoló</t>
  </si>
  <si>
    <t>11. A 10. sorból egészségbiztosítási alapból</t>
  </si>
  <si>
    <t xml:space="preserve">Támogatások, kiegészítések és átvett pénzek   </t>
  </si>
  <si>
    <t xml:space="preserve">Pénzforgalom nélküli bevételek     </t>
  </si>
  <si>
    <t xml:space="preserve">Dologi és egyéb folyó  kiadások     </t>
  </si>
  <si>
    <t>Kaposvár Megyei Jogú Város</t>
  </si>
  <si>
    <t>Költségvetési pénzforgalmi kiadások összesen (01+…+07)</t>
  </si>
  <si>
    <t>Finanszirozási kiadások összesen (09+10)</t>
  </si>
  <si>
    <r>
      <t xml:space="preserve">Pénzforgalmi kiadások (o8+11)   </t>
    </r>
    <r>
      <rPr>
        <b/>
        <sz val="12"/>
        <rFont val="Times New Roman CE"/>
        <family val="1"/>
      </rPr>
      <t xml:space="preserve"> </t>
    </r>
  </si>
  <si>
    <t xml:space="preserve">   18-ból Önkormányzatok sajátos felh.tőkebevételei</t>
  </si>
  <si>
    <t xml:space="preserve">   20-ból Önkormányzatok költségvetési támogatása</t>
  </si>
  <si>
    <t>Költségvetési pénzforgalmi bevételek összesen (16+17+18+20)</t>
  </si>
  <si>
    <t>Finanszírozási bevételek összesen (23+24)</t>
  </si>
  <si>
    <r>
      <t xml:space="preserve">Pénzforgalmi bevételek (22+25)  </t>
    </r>
    <r>
      <rPr>
        <b/>
        <sz val="12"/>
        <rFont val="Times New Roman CE"/>
        <family val="1"/>
      </rPr>
      <t xml:space="preserve"> </t>
    </r>
  </si>
  <si>
    <t>Költségvetési bevételek és kiadások különbsége (22+27-8-13)</t>
  </si>
  <si>
    <t>Finanszírozási műveletek eredménye (25-11)</t>
  </si>
  <si>
    <t>Aktív és passzív pénzügyi műveletek eredménye (28-14)</t>
  </si>
  <si>
    <t>2003. év</t>
  </si>
  <si>
    <t>*</t>
  </si>
  <si>
    <t xml:space="preserve">Megjegyzés:  A Beszámolóban szereplő pénzforgalmi mérleg kiadási és bevételi teljesítésének fő összegétől az előző </t>
  </si>
  <si>
    <t xml:space="preserve">   Pénzforgalmi kiadások :</t>
  </si>
  <si>
    <t xml:space="preserve"> - Dologi és egyéb folyó kiadásból előző évi elvonás  :                                              </t>
  </si>
  <si>
    <t xml:space="preserve">   Beszámolóban szereplő pénzforgalmi mérleg Kiadások mindösszesen :</t>
  </si>
  <si>
    <t xml:space="preserve">    Pénzforgalmi bevételek : </t>
  </si>
  <si>
    <t xml:space="preserve"> + Pénzforgalom nélküli bevételek (bruttó)</t>
  </si>
  <si>
    <t xml:space="preserve"> - Pénzmaradvány nettósítás</t>
  </si>
  <si>
    <t xml:space="preserve"> - Támogatások, kiegészítésből előző évi megtérülés</t>
  </si>
  <si>
    <t xml:space="preserve">   Beszámolóban szereplő pénzforgalmi  mérleg Bevételek mindösszesen:</t>
  </si>
  <si>
    <t xml:space="preserve">                     évi pénzmaradvány bruttó módon történő számbavétele, valamint az előző évi elvonás és megtérülés </t>
  </si>
  <si>
    <t xml:space="preserve">                      halmozódása miatt tér el.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</si>
</sst>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9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36"/>
      <name val="Impact"/>
      <family val="2"/>
    </font>
    <font>
      <b/>
      <sz val="12"/>
      <name val="Times New Roman CE"/>
      <family val="1"/>
    </font>
    <font>
      <sz val="24"/>
      <name val="Impac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16"/>
  <sheetViews>
    <sheetView workbookViewId="0" topLeftCell="A9">
      <selection activeCell="A14" sqref="A14:J14"/>
    </sheetView>
  </sheetViews>
  <sheetFormatPr defaultColWidth="9.140625" defaultRowHeight="12.75"/>
  <sheetData>
    <row r="11" spans="1:10" ht="30">
      <c r="A11" s="69" t="s">
        <v>120</v>
      </c>
      <c r="B11" s="69"/>
      <c r="C11" s="69"/>
      <c r="D11" s="69"/>
      <c r="E11" s="69"/>
      <c r="F11" s="69"/>
      <c r="G11" s="69"/>
      <c r="H11" s="69"/>
      <c r="I11" s="69"/>
      <c r="J11" s="69"/>
    </row>
    <row r="14" spans="1:10" ht="30">
      <c r="A14" s="69" t="s">
        <v>115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47.25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30">
      <c r="A16" s="69" t="s">
        <v>132</v>
      </c>
      <c r="B16" s="69"/>
      <c r="C16" s="69"/>
      <c r="D16" s="69"/>
      <c r="E16" s="69"/>
      <c r="F16" s="69"/>
      <c r="G16" s="69"/>
      <c r="H16" s="69"/>
      <c r="I16" s="69"/>
      <c r="J16" s="69"/>
    </row>
  </sheetData>
  <mergeCells count="3">
    <mergeCell ref="A14:J14"/>
    <mergeCell ref="A16:J16"/>
    <mergeCell ref="A11:J11"/>
  </mergeCells>
  <printOptions/>
  <pageMargins left="0.75" right="0.75" top="1" bottom="1" header="0.5" footer="0.5"/>
  <pageSetup horizontalDpi="150" verticalDpi="15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zoomScaleSheetLayoutView="100" workbookViewId="0" topLeftCell="F11">
      <selection activeCell="M32" sqref="M32"/>
    </sheetView>
  </sheetViews>
  <sheetFormatPr defaultColWidth="9.140625" defaultRowHeight="12.75"/>
  <cols>
    <col min="1" max="1" width="30.57421875" style="0" customWidth="1"/>
    <col min="3" max="3" width="7.57421875" style="0" customWidth="1"/>
    <col min="4" max="5" width="9.00390625" style="0" customWidth="1"/>
    <col min="6" max="6" width="6.8515625" style="0" customWidth="1"/>
    <col min="8" max="8" width="0.5625" style="0" customWidth="1"/>
    <col min="9" max="9" width="26.28125" style="0" customWidth="1"/>
    <col min="10" max="10" width="8.8515625" style="0" customWidth="1"/>
    <col min="11" max="11" width="7.7109375" style="0" customWidth="1"/>
    <col min="12" max="12" width="9.28125" style="0" customWidth="1"/>
    <col min="13" max="13" width="8.8515625" style="0" customWidth="1"/>
    <col min="14" max="14" width="7.57421875" style="0" customWidth="1"/>
    <col min="15" max="15" width="8.8515625" style="0" customWidth="1"/>
  </cols>
  <sheetData>
    <row r="1" spans="1:20" ht="12.75">
      <c r="A1" s="1"/>
      <c r="B1" s="2" t="s">
        <v>0</v>
      </c>
      <c r="C1" s="2"/>
      <c r="D1" s="2" t="s">
        <v>1</v>
      </c>
      <c r="E1" s="2" t="s">
        <v>2</v>
      </c>
      <c r="F1" s="2"/>
      <c r="G1" s="2" t="s">
        <v>3</v>
      </c>
      <c r="H1" s="3"/>
      <c r="I1" s="1"/>
      <c r="J1" s="2" t="s">
        <v>0</v>
      </c>
      <c r="K1" s="2"/>
      <c r="L1" s="2" t="s">
        <v>1</v>
      </c>
      <c r="M1" s="2" t="s">
        <v>2</v>
      </c>
      <c r="N1" s="2"/>
      <c r="O1" s="2" t="s">
        <v>3</v>
      </c>
      <c r="P1" s="3"/>
      <c r="Q1" s="3"/>
      <c r="R1" s="3"/>
      <c r="S1" s="3"/>
      <c r="T1" s="3"/>
    </row>
    <row r="2" spans="1:20" ht="12.75">
      <c r="A2" s="4"/>
      <c r="B2" s="5" t="s">
        <v>4</v>
      </c>
      <c r="C2" s="5" t="s">
        <v>5</v>
      </c>
      <c r="D2" s="5" t="s">
        <v>6</v>
      </c>
      <c r="E2" s="5" t="s">
        <v>4</v>
      </c>
      <c r="F2" s="5" t="s">
        <v>5</v>
      </c>
      <c r="G2" s="5" t="s">
        <v>6</v>
      </c>
      <c r="H2" s="3"/>
      <c r="I2" s="4"/>
      <c r="J2" s="5" t="s">
        <v>4</v>
      </c>
      <c r="K2" s="5" t="s">
        <v>5</v>
      </c>
      <c r="L2" s="5" t="s">
        <v>6</v>
      </c>
      <c r="M2" s="5" t="s">
        <v>4</v>
      </c>
      <c r="N2" s="5" t="s">
        <v>5</v>
      </c>
      <c r="O2" s="5" t="s">
        <v>6</v>
      </c>
      <c r="P2" s="3"/>
      <c r="Q2" s="3"/>
      <c r="R2" s="3"/>
      <c r="S2" s="3"/>
      <c r="T2" s="3"/>
    </row>
    <row r="3" spans="1:20" ht="12.75">
      <c r="A3" s="4" t="s">
        <v>7</v>
      </c>
      <c r="B3" s="5" t="s">
        <v>8</v>
      </c>
      <c r="C3" s="5" t="s">
        <v>9</v>
      </c>
      <c r="D3" s="5" t="s">
        <v>10</v>
      </c>
      <c r="E3" s="5" t="s">
        <v>8</v>
      </c>
      <c r="F3" s="5" t="s">
        <v>9</v>
      </c>
      <c r="G3" s="5" t="s">
        <v>10</v>
      </c>
      <c r="H3" s="3"/>
      <c r="I3" s="4" t="s">
        <v>11</v>
      </c>
      <c r="J3" s="5" t="s">
        <v>8</v>
      </c>
      <c r="K3" s="5" t="s">
        <v>9</v>
      </c>
      <c r="L3" s="5" t="s">
        <v>10</v>
      </c>
      <c r="M3" s="5" t="s">
        <v>8</v>
      </c>
      <c r="N3" s="5" t="s">
        <v>9</v>
      </c>
      <c r="O3" s="5" t="s">
        <v>10</v>
      </c>
      <c r="P3" s="3"/>
      <c r="Q3" s="3"/>
      <c r="R3" s="3"/>
      <c r="S3" s="3"/>
      <c r="T3" s="3"/>
    </row>
    <row r="4" spans="1:20" ht="12.75">
      <c r="A4" s="4"/>
      <c r="B4" s="5" t="s">
        <v>12</v>
      </c>
      <c r="C4" s="5" t="s">
        <v>13</v>
      </c>
      <c r="D4" s="5" t="s">
        <v>14</v>
      </c>
      <c r="E4" s="5" t="s">
        <v>12</v>
      </c>
      <c r="F4" s="5" t="s">
        <v>13</v>
      </c>
      <c r="G4" s="5" t="s">
        <v>14</v>
      </c>
      <c r="H4" s="3"/>
      <c r="I4" s="4"/>
      <c r="J4" s="5" t="s">
        <v>12</v>
      </c>
      <c r="K4" s="5" t="s">
        <v>13</v>
      </c>
      <c r="L4" s="5" t="s">
        <v>14</v>
      </c>
      <c r="M4" s="5" t="s">
        <v>12</v>
      </c>
      <c r="N4" s="5" t="s">
        <v>13</v>
      </c>
      <c r="O4" s="5" t="s">
        <v>14</v>
      </c>
      <c r="P4" s="3"/>
      <c r="Q4" s="3"/>
      <c r="R4" s="3"/>
      <c r="S4" s="3"/>
      <c r="T4" s="3"/>
    </row>
    <row r="5" spans="1:20" ht="12.75">
      <c r="A5" s="4"/>
      <c r="B5" s="5" t="s">
        <v>15</v>
      </c>
      <c r="C5" s="5" t="s">
        <v>16</v>
      </c>
      <c r="D5" s="5" t="s">
        <v>12</v>
      </c>
      <c r="E5" s="5" t="s">
        <v>15</v>
      </c>
      <c r="F5" s="5" t="s">
        <v>16</v>
      </c>
      <c r="G5" s="5" t="s">
        <v>12</v>
      </c>
      <c r="H5" s="3"/>
      <c r="I5" s="4"/>
      <c r="J5" s="5" t="s">
        <v>15</v>
      </c>
      <c r="K5" s="5" t="s">
        <v>16</v>
      </c>
      <c r="L5" s="5" t="s">
        <v>12</v>
      </c>
      <c r="M5" s="5" t="s">
        <v>15</v>
      </c>
      <c r="N5" s="5" t="s">
        <v>16</v>
      </c>
      <c r="O5" s="5" t="s">
        <v>12</v>
      </c>
      <c r="P5" s="3"/>
      <c r="Q5" s="3"/>
      <c r="R5" s="3"/>
      <c r="S5" s="3"/>
      <c r="T5" s="3"/>
    </row>
    <row r="6" spans="1:20" ht="12.75">
      <c r="A6" s="6" t="s">
        <v>16</v>
      </c>
      <c r="B6" s="7"/>
      <c r="C6" s="7" t="s">
        <v>17</v>
      </c>
      <c r="D6" s="7" t="s">
        <v>15</v>
      </c>
      <c r="E6" s="7"/>
      <c r="F6" s="7" t="s">
        <v>17</v>
      </c>
      <c r="G6" s="7" t="s">
        <v>15</v>
      </c>
      <c r="H6" s="3"/>
      <c r="I6" s="6" t="s">
        <v>16</v>
      </c>
      <c r="J6" s="7"/>
      <c r="K6" s="7" t="s">
        <v>17</v>
      </c>
      <c r="L6" s="7" t="s">
        <v>15</v>
      </c>
      <c r="M6" s="7"/>
      <c r="N6" s="7" t="s">
        <v>17</v>
      </c>
      <c r="O6" s="7" t="s">
        <v>15</v>
      </c>
      <c r="P6" s="3"/>
      <c r="Q6" s="3"/>
      <c r="R6" s="3"/>
      <c r="S6" s="3"/>
      <c r="T6" s="3"/>
    </row>
    <row r="7" spans="1:20" ht="12.75">
      <c r="A7" s="8"/>
      <c r="B7" s="9"/>
      <c r="C7" s="9"/>
      <c r="D7" s="9"/>
      <c r="E7" s="9"/>
      <c r="F7" s="9"/>
      <c r="G7" s="9"/>
      <c r="H7" s="3"/>
      <c r="I7" s="8"/>
      <c r="J7" s="10"/>
      <c r="K7" s="10"/>
      <c r="L7" s="10"/>
      <c r="M7" s="10"/>
      <c r="N7" s="10"/>
      <c r="O7" s="10"/>
      <c r="P7" s="3"/>
      <c r="Q7" s="3"/>
      <c r="R7" s="3"/>
      <c r="S7" s="3"/>
      <c r="T7" s="3"/>
    </row>
    <row r="8" spans="1:20" ht="12.75">
      <c r="A8" s="9"/>
      <c r="B8" s="11"/>
      <c r="C8" s="11"/>
      <c r="D8" s="11"/>
      <c r="E8" s="11"/>
      <c r="F8" s="11"/>
      <c r="G8" s="11"/>
      <c r="H8" s="3"/>
      <c r="I8" s="9"/>
      <c r="J8" s="9"/>
      <c r="K8" s="9"/>
      <c r="L8" s="9"/>
      <c r="M8" s="9"/>
      <c r="N8" s="9"/>
      <c r="O8" s="9"/>
      <c r="P8" s="3"/>
      <c r="Q8" s="3"/>
      <c r="R8" s="3"/>
      <c r="S8" s="3"/>
      <c r="T8" s="3"/>
    </row>
    <row r="9" spans="1:20" ht="12.75">
      <c r="A9" s="9" t="s">
        <v>18</v>
      </c>
      <c r="B9" s="12">
        <f aca="true" t="shared" si="0" ref="B9:G9">SUM(B12:B15)</f>
        <v>13505614</v>
      </c>
      <c r="C9" s="12">
        <f t="shared" si="0"/>
        <v>0</v>
      </c>
      <c r="D9" s="12">
        <f t="shared" si="0"/>
        <v>13505614</v>
      </c>
      <c r="E9" s="12">
        <f t="shared" si="0"/>
        <v>41485894</v>
      </c>
      <c r="F9" s="12">
        <f t="shared" si="0"/>
        <v>0</v>
      </c>
      <c r="G9" s="12">
        <f t="shared" si="0"/>
        <v>41485894</v>
      </c>
      <c r="H9" s="3"/>
      <c r="I9" s="9" t="s">
        <v>19</v>
      </c>
      <c r="J9" s="12">
        <f aca="true" t="shared" si="1" ref="J9:O9">SUM(J10+J11)</f>
        <v>11977628</v>
      </c>
      <c r="K9" s="12">
        <f t="shared" si="1"/>
        <v>0</v>
      </c>
      <c r="L9" s="12">
        <f t="shared" si="1"/>
        <v>11977628</v>
      </c>
      <c r="M9" s="12">
        <f t="shared" si="1"/>
        <v>39226725</v>
      </c>
      <c r="N9" s="12">
        <f t="shared" si="1"/>
        <v>0</v>
      </c>
      <c r="O9" s="12">
        <f t="shared" si="1"/>
        <v>39226725</v>
      </c>
      <c r="P9" s="3"/>
      <c r="Q9" s="3"/>
      <c r="R9" s="3"/>
      <c r="S9" s="3"/>
      <c r="T9" s="3"/>
    </row>
    <row r="10" spans="1:20" ht="12.75">
      <c r="A10" s="9"/>
      <c r="B10" s="9"/>
      <c r="C10" s="9"/>
      <c r="D10" s="9"/>
      <c r="E10" s="9"/>
      <c r="F10" s="9"/>
      <c r="G10" s="9"/>
      <c r="H10" s="3"/>
      <c r="I10" s="9" t="s">
        <v>20</v>
      </c>
      <c r="J10" s="9">
        <v>2213788</v>
      </c>
      <c r="K10" s="9">
        <v>0</v>
      </c>
      <c r="L10" s="12">
        <f>(J10+K10)</f>
        <v>2213788</v>
      </c>
      <c r="M10" s="9">
        <v>2213788</v>
      </c>
      <c r="N10" s="9">
        <v>0</v>
      </c>
      <c r="O10" s="12">
        <f>(M10+N10)</f>
        <v>2213788</v>
      </c>
      <c r="P10" s="3"/>
      <c r="Q10" s="3"/>
      <c r="R10" s="3"/>
      <c r="S10" s="3"/>
      <c r="T10" s="3"/>
    </row>
    <row r="11" spans="1:20" ht="12.75">
      <c r="A11" s="9"/>
      <c r="B11" s="9"/>
      <c r="C11" s="9"/>
      <c r="D11" s="9"/>
      <c r="E11" s="9"/>
      <c r="F11" s="9"/>
      <c r="G11" s="9"/>
      <c r="H11" s="3"/>
      <c r="I11" s="9" t="s">
        <v>21</v>
      </c>
      <c r="J11" s="9">
        <v>9763840</v>
      </c>
      <c r="K11" s="9">
        <v>0</v>
      </c>
      <c r="L11" s="12">
        <f>(J11+K11)</f>
        <v>9763840</v>
      </c>
      <c r="M11" s="9">
        <v>37012937</v>
      </c>
      <c r="N11" s="9">
        <v>0</v>
      </c>
      <c r="O11" s="12">
        <f>(M11+N11)</f>
        <v>37012937</v>
      </c>
      <c r="P11" s="3"/>
      <c r="Q11" s="3"/>
      <c r="R11" s="3"/>
      <c r="S11" s="3"/>
      <c r="T11" s="3"/>
    </row>
    <row r="12" spans="1:20" ht="12.75">
      <c r="A12" s="9" t="s">
        <v>22</v>
      </c>
      <c r="B12" s="9">
        <v>22922</v>
      </c>
      <c r="C12" s="9">
        <v>0</v>
      </c>
      <c r="D12" s="12">
        <f>(B12+C12)</f>
        <v>22922</v>
      </c>
      <c r="E12" s="9">
        <v>26061</v>
      </c>
      <c r="F12" s="9">
        <v>0</v>
      </c>
      <c r="G12" s="12">
        <f>(E12+F12)</f>
        <v>26061</v>
      </c>
      <c r="H12" s="3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</row>
    <row r="13" spans="1:20" ht="12.75">
      <c r="A13" s="9" t="s">
        <v>23</v>
      </c>
      <c r="B13" s="9">
        <v>7711232</v>
      </c>
      <c r="C13" s="9">
        <v>0</v>
      </c>
      <c r="D13" s="12">
        <f>(B13+C13)</f>
        <v>7711232</v>
      </c>
      <c r="E13" s="9">
        <v>34324995</v>
      </c>
      <c r="F13" s="9">
        <v>0</v>
      </c>
      <c r="G13" s="12">
        <f>(E13+F13)</f>
        <v>34324995</v>
      </c>
      <c r="H13" s="3"/>
      <c r="I13" s="9" t="s">
        <v>24</v>
      </c>
      <c r="J13" s="12">
        <f aca="true" t="shared" si="2" ref="J13:O13">SUM(J14+J15)</f>
        <v>562777</v>
      </c>
      <c r="K13" s="12">
        <f t="shared" si="2"/>
        <v>0</v>
      </c>
      <c r="L13" s="12">
        <f t="shared" si="2"/>
        <v>562777</v>
      </c>
      <c r="M13" s="12">
        <f t="shared" si="2"/>
        <v>475181</v>
      </c>
      <c r="N13" s="12">
        <f t="shared" si="2"/>
        <v>0</v>
      </c>
      <c r="O13" s="12">
        <f t="shared" si="2"/>
        <v>475181</v>
      </c>
      <c r="P13" s="3"/>
      <c r="Q13" s="3"/>
      <c r="R13" s="3"/>
      <c r="S13" s="3"/>
      <c r="T13" s="3"/>
    </row>
    <row r="14" spans="1:20" ht="12.75">
      <c r="A14" s="9" t="s">
        <v>25</v>
      </c>
      <c r="B14" s="9">
        <v>598034</v>
      </c>
      <c r="C14" s="9">
        <v>0</v>
      </c>
      <c r="D14" s="12">
        <f>(B14+C14)</f>
        <v>598034</v>
      </c>
      <c r="E14" s="9">
        <v>581356</v>
      </c>
      <c r="F14" s="9">
        <v>0</v>
      </c>
      <c r="G14" s="12">
        <f>(E14+F14)</f>
        <v>581356</v>
      </c>
      <c r="H14" s="3"/>
      <c r="I14" s="9" t="s">
        <v>26</v>
      </c>
      <c r="J14" s="9">
        <v>781199</v>
      </c>
      <c r="K14" s="9">
        <v>0</v>
      </c>
      <c r="L14" s="12">
        <f>(J14+K14)</f>
        <v>781199</v>
      </c>
      <c r="M14" s="9">
        <v>622987</v>
      </c>
      <c r="N14" s="9">
        <v>0</v>
      </c>
      <c r="O14" s="12">
        <f>(M14+N14)</f>
        <v>622987</v>
      </c>
      <c r="P14" s="3"/>
      <c r="Q14" s="3"/>
      <c r="R14" s="3"/>
      <c r="S14" s="3"/>
      <c r="T14" s="3"/>
    </row>
    <row r="15" spans="1:20" ht="12.75">
      <c r="A15" s="9" t="s">
        <v>27</v>
      </c>
      <c r="B15" s="9">
        <v>5173426</v>
      </c>
      <c r="C15" s="9">
        <v>0</v>
      </c>
      <c r="D15" s="12">
        <f>(B15+C15)</f>
        <v>5173426</v>
      </c>
      <c r="E15" s="9">
        <v>6553482</v>
      </c>
      <c r="F15" s="9">
        <v>0</v>
      </c>
      <c r="G15" s="12">
        <f>(E15+F15)</f>
        <v>6553482</v>
      </c>
      <c r="H15" s="3"/>
      <c r="I15" s="9" t="s">
        <v>28</v>
      </c>
      <c r="J15" s="9">
        <v>-218422</v>
      </c>
      <c r="K15" s="9">
        <v>0</v>
      </c>
      <c r="L15" s="12">
        <f>(J15+K15)</f>
        <v>-218422</v>
      </c>
      <c r="M15" s="9">
        <v>-147806</v>
      </c>
      <c r="N15" s="9">
        <v>0</v>
      </c>
      <c r="O15" s="12">
        <f>(M15+N15)</f>
        <v>-147806</v>
      </c>
      <c r="P15" s="3"/>
      <c r="Q15" s="3"/>
      <c r="R15" s="3"/>
      <c r="S15" s="3"/>
      <c r="T15" s="3"/>
    </row>
    <row r="16" spans="1:20" ht="12.75">
      <c r="A16" s="9" t="s">
        <v>29</v>
      </c>
      <c r="B16" s="9"/>
      <c r="C16" s="9"/>
      <c r="D16" s="9"/>
      <c r="E16" s="9"/>
      <c r="F16" s="9"/>
      <c r="G16" s="9"/>
      <c r="H16" s="3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</row>
    <row r="17" spans="1:20" ht="12.75">
      <c r="A17" s="9"/>
      <c r="B17" s="9"/>
      <c r="C17" s="9"/>
      <c r="D17" s="9"/>
      <c r="E17" s="9"/>
      <c r="F17" s="9"/>
      <c r="G17" s="9"/>
      <c r="H17" s="3"/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3"/>
    </row>
    <row r="18" spans="1:20" ht="12.75">
      <c r="A18" s="9"/>
      <c r="B18" s="9"/>
      <c r="C18" s="9"/>
      <c r="D18" s="9"/>
      <c r="E18" s="9"/>
      <c r="F18" s="9"/>
      <c r="G18" s="9"/>
      <c r="H18" s="3"/>
      <c r="I18" s="9"/>
      <c r="J18" s="9"/>
      <c r="K18" s="9"/>
      <c r="L18" s="9"/>
      <c r="M18" s="9"/>
      <c r="N18" s="9"/>
      <c r="O18" s="9"/>
      <c r="P18" s="3"/>
      <c r="Q18" s="3"/>
      <c r="R18" s="3"/>
      <c r="S18" s="3"/>
      <c r="T18" s="3"/>
    </row>
    <row r="19" spans="1:20" ht="12.75">
      <c r="A19" s="9" t="s">
        <v>30</v>
      </c>
      <c r="B19" s="12">
        <f aca="true" t="shared" si="3" ref="B19:G19">SUM(B22:B26)</f>
        <v>1775427</v>
      </c>
      <c r="C19" s="12">
        <f t="shared" si="3"/>
        <v>0</v>
      </c>
      <c r="D19" s="12">
        <f t="shared" si="3"/>
        <v>1775427</v>
      </c>
      <c r="E19" s="12">
        <f t="shared" si="3"/>
        <v>1482538</v>
      </c>
      <c r="F19" s="12">
        <f t="shared" si="3"/>
        <v>0</v>
      </c>
      <c r="G19" s="12">
        <f t="shared" si="3"/>
        <v>1482538</v>
      </c>
      <c r="H19" s="3"/>
      <c r="I19" s="9" t="s">
        <v>31</v>
      </c>
      <c r="J19" s="12">
        <f aca="true" t="shared" si="4" ref="J19:O19">SUM(J22:J24)</f>
        <v>2740636</v>
      </c>
      <c r="K19" s="12">
        <f t="shared" si="4"/>
        <v>0</v>
      </c>
      <c r="L19" s="12">
        <f t="shared" si="4"/>
        <v>2740636</v>
      </c>
      <c r="M19" s="12">
        <f t="shared" si="4"/>
        <v>3266526</v>
      </c>
      <c r="N19" s="12">
        <f t="shared" si="4"/>
        <v>0</v>
      </c>
      <c r="O19" s="12">
        <f t="shared" si="4"/>
        <v>3266526</v>
      </c>
      <c r="P19" s="3"/>
      <c r="Q19" s="3"/>
      <c r="R19" s="3"/>
      <c r="S19" s="3"/>
      <c r="T19" s="3"/>
    </row>
    <row r="20" spans="1:20" ht="12.75">
      <c r="A20" s="9"/>
      <c r="B20" s="9"/>
      <c r="C20" s="9"/>
      <c r="D20" s="9"/>
      <c r="E20" s="9"/>
      <c r="F20" s="9"/>
      <c r="G20" s="9"/>
      <c r="H20" s="3"/>
      <c r="I20" s="9"/>
      <c r="J20" s="9"/>
      <c r="K20" s="9"/>
      <c r="L20" s="9"/>
      <c r="M20" s="9"/>
      <c r="N20" s="9"/>
      <c r="O20" s="9"/>
      <c r="P20" s="3"/>
      <c r="Q20" s="3"/>
      <c r="R20" s="3"/>
      <c r="S20" s="3"/>
      <c r="T20" s="3"/>
    </row>
    <row r="21" spans="1:20" ht="12.75">
      <c r="A21" s="9"/>
      <c r="B21" s="9"/>
      <c r="C21" s="9"/>
      <c r="D21" s="9"/>
      <c r="E21" s="9"/>
      <c r="F21" s="9"/>
      <c r="G21" s="9"/>
      <c r="H21" s="3"/>
      <c r="I21" s="9"/>
      <c r="J21" s="9"/>
      <c r="K21" s="9"/>
      <c r="L21" s="9"/>
      <c r="M21" s="9"/>
      <c r="N21" s="9"/>
      <c r="O21" s="9"/>
      <c r="P21" s="3"/>
      <c r="Q21" s="3"/>
      <c r="R21" s="3"/>
      <c r="S21" s="3"/>
      <c r="T21" s="3"/>
    </row>
    <row r="22" spans="1:20" ht="12.75">
      <c r="A22" s="9" t="s">
        <v>32</v>
      </c>
      <c r="B22" s="9">
        <v>47225</v>
      </c>
      <c r="C22" s="9">
        <v>0</v>
      </c>
      <c r="D22" s="12">
        <f>(B22+C22)</f>
        <v>47225</v>
      </c>
      <c r="E22" s="9">
        <v>42585</v>
      </c>
      <c r="F22" s="9">
        <v>0</v>
      </c>
      <c r="G22" s="12">
        <f>(E22+F22)</f>
        <v>42585</v>
      </c>
      <c r="H22" s="3"/>
      <c r="I22" s="9" t="s">
        <v>33</v>
      </c>
      <c r="J22" s="9">
        <v>1150361</v>
      </c>
      <c r="K22" s="9">
        <v>0</v>
      </c>
      <c r="L22" s="12">
        <f>(J22+K22)</f>
        <v>1150361</v>
      </c>
      <c r="M22" s="9">
        <v>2023243</v>
      </c>
      <c r="N22" s="9">
        <v>0</v>
      </c>
      <c r="O22" s="12">
        <f>(M22+N22)</f>
        <v>2023243</v>
      </c>
      <c r="P22" s="3"/>
      <c r="Q22" s="3"/>
      <c r="R22" s="3"/>
      <c r="S22" s="3"/>
      <c r="T22" s="3"/>
    </row>
    <row r="23" spans="1:20" ht="12.75">
      <c r="A23" s="9" t="s">
        <v>34</v>
      </c>
      <c r="B23" s="9">
        <v>369105</v>
      </c>
      <c r="C23" s="9">
        <v>0</v>
      </c>
      <c r="D23" s="12">
        <f>(B23+C23)</f>
        <v>369105</v>
      </c>
      <c r="E23" s="9">
        <v>391655</v>
      </c>
      <c r="F23" s="9"/>
      <c r="G23" s="12">
        <f>(E23+F23)</f>
        <v>391655</v>
      </c>
      <c r="H23" s="3"/>
      <c r="I23" s="9" t="s">
        <v>35</v>
      </c>
      <c r="J23" s="9">
        <v>794317</v>
      </c>
      <c r="K23" s="9">
        <v>0</v>
      </c>
      <c r="L23" s="12">
        <f>(J23+K23)</f>
        <v>794317</v>
      </c>
      <c r="M23" s="9">
        <v>670166</v>
      </c>
      <c r="N23" s="9">
        <v>0</v>
      </c>
      <c r="O23" s="12">
        <f>(M23+N23)</f>
        <v>670166</v>
      </c>
      <c r="P23" s="3"/>
      <c r="Q23" s="3"/>
      <c r="R23" s="3"/>
      <c r="S23" s="3"/>
      <c r="T23" s="3"/>
    </row>
    <row r="24" spans="1:20" ht="12.75">
      <c r="A24" s="9" t="s">
        <v>36</v>
      </c>
      <c r="B24" s="9">
        <v>0</v>
      </c>
      <c r="C24" s="9">
        <v>0</v>
      </c>
      <c r="D24" s="12">
        <f>(B24+C24)</f>
        <v>0</v>
      </c>
      <c r="E24" s="9">
        <v>0</v>
      </c>
      <c r="F24" s="9">
        <v>0</v>
      </c>
      <c r="G24" s="12">
        <f>(E24+F24)</f>
        <v>0</v>
      </c>
      <c r="H24" s="3"/>
      <c r="I24" s="9" t="s">
        <v>37</v>
      </c>
      <c r="J24" s="9">
        <v>795958</v>
      </c>
      <c r="K24" s="9">
        <v>0</v>
      </c>
      <c r="L24" s="12">
        <f>(J24+K24)</f>
        <v>795958</v>
      </c>
      <c r="M24" s="9">
        <v>573117</v>
      </c>
      <c r="N24" s="9">
        <v>0</v>
      </c>
      <c r="O24" s="12">
        <f>(M24+N24)</f>
        <v>573117</v>
      </c>
      <c r="P24" s="3"/>
      <c r="Q24" s="3"/>
      <c r="R24" s="3"/>
      <c r="S24" s="3"/>
      <c r="T24" s="3"/>
    </row>
    <row r="25" spans="1:20" ht="12.75">
      <c r="A25" s="9" t="s">
        <v>38</v>
      </c>
      <c r="B25" s="9">
        <v>863461</v>
      </c>
      <c r="C25" s="9">
        <v>0</v>
      </c>
      <c r="D25" s="12">
        <f>(B25+C25)</f>
        <v>863461</v>
      </c>
      <c r="E25" s="9">
        <v>626587</v>
      </c>
      <c r="F25" s="9">
        <v>0</v>
      </c>
      <c r="G25" s="12">
        <f>(E25+F25)</f>
        <v>626587</v>
      </c>
      <c r="H25" s="3"/>
      <c r="I25" s="9"/>
      <c r="J25" s="9"/>
      <c r="K25" s="9"/>
      <c r="L25" s="9"/>
      <c r="M25" s="9"/>
      <c r="N25" s="9"/>
      <c r="O25" s="9"/>
      <c r="P25" s="3"/>
      <c r="Q25" s="3"/>
      <c r="R25" s="3"/>
      <c r="S25" s="3"/>
      <c r="T25" s="3"/>
    </row>
    <row r="26" spans="1:20" ht="12.75">
      <c r="A26" s="9" t="s">
        <v>39</v>
      </c>
      <c r="B26" s="9">
        <v>495636</v>
      </c>
      <c r="C26" s="9">
        <v>0</v>
      </c>
      <c r="D26" s="12">
        <f>(B26+C26)</f>
        <v>495636</v>
      </c>
      <c r="E26" s="9">
        <v>421711</v>
      </c>
      <c r="F26" s="9">
        <v>0</v>
      </c>
      <c r="G26" s="12">
        <f>(E26+F26)</f>
        <v>421711</v>
      </c>
      <c r="H26" s="3"/>
      <c r="I26" s="9"/>
      <c r="J26" s="9"/>
      <c r="K26" s="9"/>
      <c r="L26" s="9"/>
      <c r="M26" s="9"/>
      <c r="N26" s="9"/>
      <c r="O26" s="9"/>
      <c r="P26" s="3"/>
      <c r="Q26" s="3"/>
      <c r="R26" s="3"/>
      <c r="S26" s="3"/>
      <c r="T26" s="3"/>
    </row>
    <row r="27" spans="1:20" ht="12.75">
      <c r="A27" s="9"/>
      <c r="B27" s="9"/>
      <c r="C27" s="9"/>
      <c r="D27" s="9"/>
      <c r="E27" s="9"/>
      <c r="F27" s="9"/>
      <c r="G27" s="9"/>
      <c r="H27" s="3"/>
      <c r="I27" s="9"/>
      <c r="J27" s="9"/>
      <c r="K27" s="9"/>
      <c r="L27" s="9"/>
      <c r="M27" s="9"/>
      <c r="N27" s="9"/>
      <c r="O27" s="9"/>
      <c r="P27" s="3"/>
      <c r="Q27" s="3"/>
      <c r="R27" s="3"/>
      <c r="S27" s="3"/>
      <c r="T27" s="3"/>
    </row>
    <row r="28" spans="1:20" ht="12.75">
      <c r="A28" s="9"/>
      <c r="B28" s="9"/>
      <c r="C28" s="9"/>
      <c r="D28" s="9"/>
      <c r="E28" s="9"/>
      <c r="F28" s="9"/>
      <c r="G28" s="9"/>
      <c r="H28" s="3"/>
      <c r="I28" s="9"/>
      <c r="J28" s="9"/>
      <c r="K28" s="9"/>
      <c r="L28" s="9"/>
      <c r="M28" s="9"/>
      <c r="N28" s="9"/>
      <c r="O28" s="9"/>
      <c r="P28" s="3"/>
      <c r="Q28" s="3"/>
      <c r="R28" s="3"/>
      <c r="S28" s="3"/>
      <c r="T28" s="3"/>
    </row>
    <row r="29" spans="1:20" ht="12.75">
      <c r="A29" s="9"/>
      <c r="B29" s="9"/>
      <c r="C29" s="9"/>
      <c r="D29" s="9"/>
      <c r="E29" s="9"/>
      <c r="F29" s="9"/>
      <c r="G29" s="9"/>
      <c r="H29" s="3"/>
      <c r="I29" s="9"/>
      <c r="J29" s="9"/>
      <c r="K29" s="9"/>
      <c r="L29" s="9"/>
      <c r="M29" s="9"/>
      <c r="N29" s="9"/>
      <c r="O29" s="9"/>
      <c r="P29" s="3"/>
      <c r="Q29" s="3"/>
      <c r="R29" s="3"/>
      <c r="S29" s="3"/>
      <c r="T29" s="3"/>
    </row>
    <row r="30" spans="1:20" ht="12.75">
      <c r="A30" s="9"/>
      <c r="B30" s="9"/>
      <c r="C30" s="9"/>
      <c r="D30" s="9"/>
      <c r="E30" s="9"/>
      <c r="F30" s="9"/>
      <c r="G30" s="9"/>
      <c r="H30" s="3"/>
      <c r="I30" s="9"/>
      <c r="J30" s="9"/>
      <c r="K30" s="9"/>
      <c r="L30" s="9"/>
      <c r="M30" s="9"/>
      <c r="N30" s="9"/>
      <c r="O30" s="9"/>
      <c r="P30" s="3"/>
      <c r="Q30" s="3"/>
      <c r="R30" s="3"/>
      <c r="S30" s="3"/>
      <c r="T30" s="3"/>
    </row>
    <row r="31" spans="1:20" ht="12.75">
      <c r="A31" s="9"/>
      <c r="B31" s="9"/>
      <c r="C31" s="9"/>
      <c r="D31" s="9"/>
      <c r="E31" s="9"/>
      <c r="F31" s="9"/>
      <c r="G31" s="9"/>
      <c r="H31" s="3"/>
      <c r="I31" s="9"/>
      <c r="J31" s="9"/>
      <c r="K31" s="9"/>
      <c r="L31" s="9"/>
      <c r="M31" s="9"/>
      <c r="N31" s="9"/>
      <c r="O31" s="9"/>
      <c r="P31" s="3"/>
      <c r="Q31" s="3"/>
      <c r="R31" s="3"/>
      <c r="S31" s="3"/>
      <c r="T31" s="3"/>
    </row>
    <row r="32" spans="1:20" ht="12.75">
      <c r="A32" s="13" t="s">
        <v>40</v>
      </c>
      <c r="B32" s="14">
        <f aca="true" t="shared" si="5" ref="B32:G32">(B9+B19)</f>
        <v>15281041</v>
      </c>
      <c r="C32" s="14">
        <f t="shared" si="5"/>
        <v>0</v>
      </c>
      <c r="D32" s="14">
        <f t="shared" si="5"/>
        <v>15281041</v>
      </c>
      <c r="E32" s="14">
        <f t="shared" si="5"/>
        <v>42968432</v>
      </c>
      <c r="F32" s="14">
        <f t="shared" si="5"/>
        <v>0</v>
      </c>
      <c r="G32" s="14">
        <f t="shared" si="5"/>
        <v>42968432</v>
      </c>
      <c r="H32" s="3"/>
      <c r="I32" s="13" t="s">
        <v>41</v>
      </c>
      <c r="J32" s="14">
        <f aca="true" t="shared" si="6" ref="J32:O32">(J9+J13+J19)</f>
        <v>15281041</v>
      </c>
      <c r="K32" s="14">
        <f t="shared" si="6"/>
        <v>0</v>
      </c>
      <c r="L32" s="14">
        <f t="shared" si="6"/>
        <v>15281041</v>
      </c>
      <c r="M32" s="14">
        <f t="shared" si="6"/>
        <v>42968432</v>
      </c>
      <c r="N32" s="14">
        <f t="shared" si="6"/>
        <v>0</v>
      </c>
      <c r="O32" s="14">
        <f t="shared" si="6"/>
        <v>42968432</v>
      </c>
      <c r="P32" s="3"/>
      <c r="Q32" s="3"/>
      <c r="R32" s="3"/>
      <c r="S32" s="3"/>
      <c r="T32" s="3"/>
    </row>
    <row r="33" spans="1:20" ht="12.75">
      <c r="A33" s="15"/>
      <c r="B33" s="15"/>
      <c r="C33" s="15"/>
      <c r="D33" s="15"/>
      <c r="E33" s="15"/>
      <c r="F33" s="15"/>
      <c r="G33" s="15"/>
      <c r="H33" s="3"/>
      <c r="I33" s="15"/>
      <c r="J33" s="15"/>
      <c r="K33" s="15"/>
      <c r="L33" s="15"/>
      <c r="M33" s="15"/>
      <c r="N33" s="15"/>
      <c r="O33" s="3"/>
      <c r="P33" s="3"/>
      <c r="Q33" s="3"/>
      <c r="R33" s="3"/>
      <c r="S33" s="3"/>
      <c r="T33" s="3"/>
    </row>
    <row r="34" spans="1:20" ht="12.75">
      <c r="A34" s="15"/>
      <c r="B34" s="15"/>
      <c r="C34" s="15"/>
      <c r="D34" s="15"/>
      <c r="E34" s="15"/>
      <c r="F34" s="15"/>
      <c r="G34" s="15"/>
      <c r="H34" s="3"/>
      <c r="I34" s="15"/>
      <c r="J34" s="15"/>
      <c r="K34" s="15"/>
      <c r="L34" s="15"/>
      <c r="M34" s="15"/>
      <c r="N34" s="15"/>
      <c r="O34" s="3"/>
      <c r="P34" s="3"/>
      <c r="Q34" s="3"/>
      <c r="R34" s="3"/>
      <c r="S34" s="3"/>
      <c r="T34" s="3"/>
    </row>
    <row r="35" spans="1:20" ht="12.75">
      <c r="A35" s="15"/>
      <c r="B35" s="15"/>
      <c r="C35" s="15"/>
      <c r="D35" s="15"/>
      <c r="E35" s="15"/>
      <c r="F35" s="15"/>
      <c r="G35" s="15"/>
      <c r="H35" s="3"/>
      <c r="I35" s="15"/>
      <c r="J35" s="15"/>
      <c r="K35" s="15"/>
      <c r="L35" s="15"/>
      <c r="M35" s="15"/>
      <c r="N35" s="15"/>
      <c r="O35" s="3"/>
      <c r="P35" s="3"/>
      <c r="Q35" s="3"/>
      <c r="R35" s="3"/>
      <c r="S35" s="3"/>
      <c r="T35" s="3"/>
    </row>
    <row r="36" spans="1:20" ht="12.75">
      <c r="A36" s="15"/>
      <c r="B36" s="15"/>
      <c r="C36" s="15"/>
      <c r="D36" s="15"/>
      <c r="E36" s="15"/>
      <c r="F36" s="15"/>
      <c r="G36" s="15"/>
      <c r="H36" s="3"/>
      <c r="I36" s="15"/>
      <c r="J36" s="15"/>
      <c r="K36" s="15"/>
      <c r="L36" s="15"/>
      <c r="M36" s="15"/>
      <c r="N36" s="15"/>
      <c r="O36" s="3"/>
      <c r="P36" s="3"/>
      <c r="Q36" s="3"/>
      <c r="R36" s="3"/>
      <c r="S36" s="3"/>
      <c r="T36" s="3"/>
    </row>
    <row r="37" spans="1:20" ht="12.75">
      <c r="A37" s="15"/>
      <c r="B37" s="15"/>
      <c r="C37" s="15"/>
      <c r="D37" s="15"/>
      <c r="E37" s="15"/>
      <c r="F37" s="15"/>
      <c r="G37" s="15"/>
      <c r="H37" s="3"/>
      <c r="I37" s="15"/>
      <c r="J37" s="15"/>
      <c r="K37" s="15"/>
      <c r="L37" s="15"/>
      <c r="M37" s="15"/>
      <c r="N37" s="15"/>
      <c r="O37" s="3"/>
      <c r="P37" s="3"/>
      <c r="Q37" s="3"/>
      <c r="R37" s="3"/>
      <c r="S37" s="3"/>
      <c r="T37" s="3"/>
    </row>
    <row r="38" spans="1:20" ht="12.75">
      <c r="A38" s="15"/>
      <c r="B38" s="15"/>
      <c r="C38" s="15"/>
      <c r="D38" s="15"/>
      <c r="E38" s="15"/>
      <c r="F38" s="15"/>
      <c r="G38" s="15"/>
      <c r="H38" s="3"/>
      <c r="I38" s="70"/>
      <c r="J38" s="70"/>
      <c r="K38" s="70"/>
      <c r="L38" s="70"/>
      <c r="M38" s="70"/>
      <c r="N38" s="70"/>
      <c r="O38" s="70"/>
      <c r="P38" s="3"/>
      <c r="Q38" s="3"/>
      <c r="R38" s="3"/>
      <c r="S38" s="3"/>
      <c r="T38" s="3"/>
    </row>
    <row r="39" spans="1:20" ht="12.75">
      <c r="A39" s="15"/>
      <c r="B39" s="15"/>
      <c r="C39" s="15"/>
      <c r="D39" s="15"/>
      <c r="E39" s="15"/>
      <c r="F39" s="15"/>
      <c r="G39" s="15"/>
      <c r="H39" s="3"/>
      <c r="I39" s="70"/>
      <c r="J39" s="70"/>
      <c r="K39" s="70"/>
      <c r="L39" s="70"/>
      <c r="M39" s="70"/>
      <c r="N39" s="70"/>
      <c r="O39" s="70"/>
      <c r="P39" s="3"/>
      <c r="Q39" s="3"/>
      <c r="R39" s="3"/>
      <c r="S39" s="3"/>
      <c r="T39" s="3"/>
    </row>
    <row r="40" spans="1:20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3"/>
      <c r="Q40" s="3"/>
      <c r="R40" s="3"/>
      <c r="S40" s="3"/>
      <c r="T40" s="3"/>
    </row>
    <row r="41" spans="1:20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3"/>
      <c r="Q41" s="3"/>
      <c r="R41" s="3"/>
      <c r="S41" s="3"/>
      <c r="T41" s="3"/>
    </row>
    <row r="42" spans="1:20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3"/>
      <c r="Q42" s="3"/>
      <c r="R42" s="3"/>
      <c r="S42" s="3"/>
      <c r="T42" s="3"/>
    </row>
    <row r="43" spans="1:20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  <c r="P43" s="3"/>
      <c r="Q43" s="3"/>
      <c r="R43" s="3"/>
      <c r="S43" s="3"/>
      <c r="T43" s="3"/>
    </row>
    <row r="44" spans="1:20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"/>
      <c r="P44" s="3"/>
      <c r="Q44" s="3"/>
      <c r="R44" s="3"/>
      <c r="S44" s="3"/>
      <c r="T44" s="3"/>
    </row>
    <row r="45" spans="1:20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</sheetData>
  <mergeCells count="2">
    <mergeCell ref="I38:O38"/>
    <mergeCell ref="I39:O39"/>
  </mergeCells>
  <printOptions horizontalCentered="1" verticalCentered="1"/>
  <pageMargins left="0.7874015748031497" right="0.7874015748031497" top="1.43" bottom="0.984251968503937" header="0.65" footer="0.5118110236220472"/>
  <pageSetup blackAndWhite="1" horizontalDpi="300" verticalDpi="300" orientation="landscape" paperSize="9" scale="82" r:id="rId1"/>
  <headerFooter alignWithMargins="0">
    <oddHeader>&amp;L&amp;"Times New Roman CE,Félkövér"&amp;12Kaposvár Megyei Jogú Város&amp;C&amp;"Times New Roman CE,Normál"Egyszerűsített mérleg
2003. évi&amp;R&amp;"Times New Roman CE,Normál"(ezer ft-ban)</oddHeader>
    <oddFooter>&amp;L&amp;"Times New Roman CE,Normál"&amp;D/&amp;T&amp;C&amp;"Times New Roman CE,Normál"&amp;F/&amp;A  Balogh Réka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3.8515625" style="0" customWidth="1"/>
    <col min="3" max="3" width="9.57421875" style="0" customWidth="1"/>
    <col min="4" max="4" width="10.7109375" style="0" bestFit="1" customWidth="1"/>
    <col min="5" max="5" width="10.14062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16" t="s">
        <v>42</v>
      </c>
      <c r="B2" s="16"/>
      <c r="C2" s="16"/>
      <c r="D2" s="16"/>
      <c r="E2" s="16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17"/>
      <c r="B4" s="11"/>
      <c r="C4" s="11"/>
      <c r="D4" s="18"/>
      <c r="E4" s="11"/>
      <c r="F4" s="3"/>
    </row>
    <row r="5" spans="1:6" ht="12.75">
      <c r="A5" s="19" t="s">
        <v>43</v>
      </c>
      <c r="B5" s="19" t="s">
        <v>44</v>
      </c>
      <c r="C5" s="20" t="s">
        <v>45</v>
      </c>
      <c r="D5" s="21" t="s">
        <v>46</v>
      </c>
      <c r="E5" s="22" t="s">
        <v>47</v>
      </c>
      <c r="F5" s="3"/>
    </row>
    <row r="6" spans="1:6" ht="12.75">
      <c r="A6" s="23" t="s">
        <v>48</v>
      </c>
      <c r="B6" s="24"/>
      <c r="C6" s="25" t="s">
        <v>49</v>
      </c>
      <c r="D6" s="26"/>
      <c r="E6" s="24"/>
      <c r="F6" s="3"/>
    </row>
    <row r="7" spans="1:6" ht="12.75">
      <c r="A7" s="27" t="s">
        <v>50</v>
      </c>
      <c r="B7" s="11" t="s">
        <v>51</v>
      </c>
      <c r="C7" s="11">
        <v>6164075</v>
      </c>
      <c r="D7" s="11">
        <v>6617198</v>
      </c>
      <c r="E7" s="11">
        <v>6410912</v>
      </c>
      <c r="F7" s="3"/>
    </row>
    <row r="8" spans="1:6" ht="12.75">
      <c r="A8" s="22" t="s">
        <v>52</v>
      </c>
      <c r="B8" s="9" t="s">
        <v>53</v>
      </c>
      <c r="C8" s="9">
        <v>2077432</v>
      </c>
      <c r="D8" s="9">
        <v>2219699</v>
      </c>
      <c r="E8" s="9">
        <v>2140471</v>
      </c>
      <c r="F8" s="3"/>
    </row>
    <row r="9" spans="1:6" ht="12.75">
      <c r="A9" s="22" t="s">
        <v>54</v>
      </c>
      <c r="B9" s="9" t="s">
        <v>119</v>
      </c>
      <c r="C9" s="9">
        <v>3478192</v>
      </c>
      <c r="D9" s="9">
        <v>3955880</v>
      </c>
      <c r="E9" s="9">
        <v>4048603</v>
      </c>
      <c r="F9" s="3"/>
    </row>
    <row r="10" spans="1:6" ht="12.75">
      <c r="A10" s="22" t="s">
        <v>55</v>
      </c>
      <c r="B10" s="9" t="s">
        <v>56</v>
      </c>
      <c r="C10" s="9">
        <v>1105213</v>
      </c>
      <c r="D10" s="9">
        <v>1317083</v>
      </c>
      <c r="E10" s="9">
        <v>1185158</v>
      </c>
      <c r="F10" s="3"/>
    </row>
    <row r="11" spans="1:6" ht="12.75">
      <c r="A11" s="22" t="s">
        <v>57</v>
      </c>
      <c r="B11" s="9" t="s">
        <v>58</v>
      </c>
      <c r="C11" s="9">
        <v>12162</v>
      </c>
      <c r="D11" s="9">
        <v>55242</v>
      </c>
      <c r="E11" s="9">
        <v>51403</v>
      </c>
      <c r="F11" s="3"/>
    </row>
    <row r="12" spans="1:6" ht="12.75">
      <c r="A12" s="22" t="s">
        <v>59</v>
      </c>
      <c r="B12" s="9" t="s">
        <v>60</v>
      </c>
      <c r="C12" s="9">
        <v>513416</v>
      </c>
      <c r="D12" s="9">
        <v>630610</v>
      </c>
      <c r="E12" s="9">
        <v>561841</v>
      </c>
      <c r="F12" s="3"/>
    </row>
    <row r="13" spans="1:6" ht="12.75">
      <c r="A13" s="20" t="s">
        <v>61</v>
      </c>
      <c r="B13" s="24" t="s">
        <v>62</v>
      </c>
      <c r="C13" s="24">
        <v>5686300</v>
      </c>
      <c r="D13" s="24">
        <v>5945542</v>
      </c>
      <c r="E13" s="24">
        <v>3854959</v>
      </c>
      <c r="F13" s="3"/>
    </row>
    <row r="14" spans="1:6" ht="12.75">
      <c r="A14" s="28" t="s">
        <v>63</v>
      </c>
      <c r="B14" s="28" t="s">
        <v>121</v>
      </c>
      <c r="C14" s="8">
        <f>SUM(C7:C13)</f>
        <v>19036790</v>
      </c>
      <c r="D14" s="8">
        <f>SUM(D7:D13)</f>
        <v>20741254</v>
      </c>
      <c r="E14" s="8">
        <f>SUM(E7:E13)</f>
        <v>18253347</v>
      </c>
      <c r="F14" s="3"/>
    </row>
    <row r="15" spans="1:6" ht="12.75">
      <c r="A15" s="22" t="s">
        <v>65</v>
      </c>
      <c r="B15" s="9" t="s">
        <v>64</v>
      </c>
      <c r="C15" s="9">
        <v>231793</v>
      </c>
      <c r="D15" s="9">
        <v>215004</v>
      </c>
      <c r="E15" s="9">
        <v>195331</v>
      </c>
      <c r="F15" s="3"/>
    </row>
    <row r="16" spans="1:6" ht="12.75">
      <c r="A16" s="20">
        <v>10</v>
      </c>
      <c r="B16" s="24" t="s">
        <v>66</v>
      </c>
      <c r="C16" s="24">
        <v>0</v>
      </c>
      <c r="D16" s="24">
        <v>0</v>
      </c>
      <c r="E16" s="24">
        <v>0</v>
      </c>
      <c r="F16" s="3"/>
    </row>
    <row r="17" spans="1:6" ht="12.75">
      <c r="A17" s="22">
        <v>11</v>
      </c>
      <c r="B17" s="22" t="s">
        <v>122</v>
      </c>
      <c r="C17" s="9">
        <f>SUM(C15:C16)</f>
        <v>231793</v>
      </c>
      <c r="D17" s="9">
        <f>SUM(D15:D16)</f>
        <v>215004</v>
      </c>
      <c r="E17" s="9">
        <f>SUM(E15:E16)</f>
        <v>195331</v>
      </c>
      <c r="F17" s="3"/>
    </row>
    <row r="18" spans="1:6" ht="15.75">
      <c r="A18" s="28">
        <v>12</v>
      </c>
      <c r="B18" s="28" t="s">
        <v>123</v>
      </c>
      <c r="C18" s="14">
        <f>SUM(C14,C17)</f>
        <v>19268583</v>
      </c>
      <c r="D18" s="14">
        <f>SUM(D14,D17)</f>
        <v>20956258</v>
      </c>
      <c r="E18" s="14">
        <f>SUM(E14,E17)</f>
        <v>18448678</v>
      </c>
      <c r="F18" s="3"/>
    </row>
    <row r="19" spans="1:6" ht="12.75">
      <c r="A19" s="15"/>
      <c r="B19" s="15"/>
      <c r="C19" s="15"/>
      <c r="D19" s="15"/>
      <c r="E19" s="15"/>
      <c r="F19" s="3"/>
    </row>
    <row r="20" spans="1:6" ht="12.75">
      <c r="A20" s="27">
        <v>13</v>
      </c>
      <c r="B20" s="11" t="s">
        <v>67</v>
      </c>
      <c r="C20" s="11">
        <v>1239086</v>
      </c>
      <c r="D20" s="11">
        <v>126899</v>
      </c>
      <c r="E20" s="11">
        <v>0</v>
      </c>
      <c r="F20" s="3"/>
    </row>
    <row r="21" spans="1:6" ht="12.75">
      <c r="A21" s="20">
        <v>14</v>
      </c>
      <c r="B21" s="24" t="s">
        <v>68</v>
      </c>
      <c r="C21" s="24">
        <v>0</v>
      </c>
      <c r="D21" s="24">
        <v>0</v>
      </c>
      <c r="E21" s="24">
        <v>-73925</v>
      </c>
      <c r="F21" s="3"/>
    </row>
    <row r="22" spans="1:6" ht="12.75">
      <c r="A22" s="28">
        <v>15</v>
      </c>
      <c r="B22" s="28" t="s">
        <v>69</v>
      </c>
      <c r="C22" s="14">
        <f>SUM(C18:C21)</f>
        <v>20507669</v>
      </c>
      <c r="D22" s="14">
        <f>SUM(D18:D21)</f>
        <v>21083157</v>
      </c>
      <c r="E22" s="14">
        <f>SUM(E18:E21)</f>
        <v>18374753</v>
      </c>
      <c r="F22" s="3"/>
    </row>
    <row r="23" spans="1:6" ht="12.75">
      <c r="A23" s="29"/>
      <c r="B23" s="30"/>
      <c r="C23" s="31"/>
      <c r="D23" s="31"/>
      <c r="E23" s="31"/>
      <c r="F23" s="3"/>
    </row>
    <row r="24" spans="1:6" ht="12.75">
      <c r="A24" s="32" t="s">
        <v>70</v>
      </c>
      <c r="B24" s="33"/>
      <c r="C24" s="34"/>
      <c r="D24" s="34"/>
      <c r="E24" s="34"/>
      <c r="F24" s="3"/>
    </row>
    <row r="25" spans="1:6" ht="12.75">
      <c r="A25" s="29"/>
      <c r="B25" s="30"/>
      <c r="C25" s="31"/>
      <c r="D25" s="31"/>
      <c r="E25" s="31"/>
      <c r="F25" s="3"/>
    </row>
    <row r="26" spans="1:6" ht="12.75">
      <c r="A26" s="35"/>
      <c r="B26" s="36"/>
      <c r="C26" s="11"/>
      <c r="D26" s="18"/>
      <c r="E26" s="11"/>
      <c r="F26" s="3"/>
    </row>
    <row r="27" spans="1:6" ht="12.75">
      <c r="A27" s="37" t="s">
        <v>43</v>
      </c>
      <c r="B27" s="37" t="s">
        <v>44</v>
      </c>
      <c r="C27" s="20" t="s">
        <v>45</v>
      </c>
      <c r="D27" s="21" t="s">
        <v>46</v>
      </c>
      <c r="E27" s="22" t="s">
        <v>47</v>
      </c>
      <c r="F27" s="3"/>
    </row>
    <row r="28" spans="1:6" ht="12.75">
      <c r="A28" s="38" t="s">
        <v>48</v>
      </c>
      <c r="B28" s="39"/>
      <c r="C28" s="25" t="s">
        <v>49</v>
      </c>
      <c r="D28" s="26"/>
      <c r="E28" s="24"/>
      <c r="F28" s="3"/>
    </row>
    <row r="29" spans="1:6" ht="12.75">
      <c r="A29" s="17">
        <v>16</v>
      </c>
      <c r="B29" s="11" t="s">
        <v>71</v>
      </c>
      <c r="C29" s="11">
        <v>1647024</v>
      </c>
      <c r="D29" s="11">
        <v>1844504</v>
      </c>
      <c r="E29" s="11">
        <v>1705118</v>
      </c>
      <c r="F29" s="3"/>
    </row>
    <row r="30" spans="1:6" ht="12.75">
      <c r="A30" s="19">
        <v>17</v>
      </c>
      <c r="B30" s="9" t="s">
        <v>72</v>
      </c>
      <c r="C30" s="9">
        <v>5503560</v>
      </c>
      <c r="D30" s="9">
        <v>5608522</v>
      </c>
      <c r="E30" s="9">
        <v>5721913</v>
      </c>
      <c r="F30" s="3"/>
    </row>
    <row r="31" spans="1:6" ht="12.75">
      <c r="A31" s="19">
        <v>18</v>
      </c>
      <c r="B31" s="9" t="s">
        <v>73</v>
      </c>
      <c r="C31" s="9">
        <v>1304640</v>
      </c>
      <c r="D31" s="9">
        <v>996936</v>
      </c>
      <c r="E31" s="9">
        <v>517524</v>
      </c>
      <c r="F31" s="3"/>
    </row>
    <row r="32" spans="1:6" ht="12.75">
      <c r="A32" s="19">
        <v>19</v>
      </c>
      <c r="B32" s="40" t="s">
        <v>124</v>
      </c>
      <c r="C32" s="40">
        <v>89709</v>
      </c>
      <c r="D32" s="40">
        <v>108135</v>
      </c>
      <c r="E32" s="40">
        <v>262848</v>
      </c>
      <c r="F32" s="3"/>
    </row>
    <row r="33" spans="1:6" ht="12.75">
      <c r="A33" s="19">
        <v>20</v>
      </c>
      <c r="B33" s="9" t="s">
        <v>117</v>
      </c>
      <c r="C33" s="9">
        <v>10129897</v>
      </c>
      <c r="D33" s="9">
        <v>10697356</v>
      </c>
      <c r="E33" s="9">
        <v>9462616</v>
      </c>
      <c r="F33" s="3"/>
    </row>
    <row r="34" spans="1:6" ht="12.75">
      <c r="A34" s="19">
        <v>21</v>
      </c>
      <c r="B34" s="9" t="s">
        <v>125</v>
      </c>
      <c r="C34" s="40">
        <v>7074895</v>
      </c>
      <c r="D34" s="40">
        <v>7940727</v>
      </c>
      <c r="E34" s="40">
        <v>7014933</v>
      </c>
      <c r="F34" s="3"/>
    </row>
    <row r="35" spans="1:6" ht="12.75">
      <c r="A35" s="13">
        <v>22</v>
      </c>
      <c r="B35" s="28" t="s">
        <v>126</v>
      </c>
      <c r="C35" s="10">
        <f>SUM(C29:C31,C33)</f>
        <v>18585121</v>
      </c>
      <c r="D35" s="10">
        <f>SUM(D29:D31,D33)</f>
        <v>19147318</v>
      </c>
      <c r="E35" s="10">
        <f>SUM(E29:E31,E33)</f>
        <v>17407171</v>
      </c>
      <c r="F35" s="3"/>
    </row>
    <row r="36" spans="1:6" ht="12.75">
      <c r="A36" s="19">
        <v>23</v>
      </c>
      <c r="B36" s="9" t="s">
        <v>74</v>
      </c>
      <c r="C36" s="9">
        <v>1372496</v>
      </c>
      <c r="D36" s="9">
        <v>1373062</v>
      </c>
      <c r="E36" s="9">
        <v>932302</v>
      </c>
      <c r="F36" s="3"/>
    </row>
    <row r="37" spans="1:6" ht="12.75">
      <c r="A37" s="23">
        <v>24</v>
      </c>
      <c r="B37" s="24" t="s">
        <v>75</v>
      </c>
      <c r="C37" s="24">
        <v>0</v>
      </c>
      <c r="D37" s="24">
        <v>0</v>
      </c>
      <c r="E37" s="24">
        <v>21609</v>
      </c>
      <c r="F37" s="3"/>
    </row>
    <row r="38" spans="1:6" ht="12.75">
      <c r="A38" s="19">
        <v>25</v>
      </c>
      <c r="B38" s="20" t="s">
        <v>127</v>
      </c>
      <c r="C38" s="24">
        <f>SUM(C36:C37)</f>
        <v>1372496</v>
      </c>
      <c r="D38" s="24">
        <f>SUM(D36:D37)</f>
        <v>1373062</v>
      </c>
      <c r="E38" s="24">
        <f>SUM(E36:E37)</f>
        <v>953911</v>
      </c>
      <c r="F38" s="3"/>
    </row>
    <row r="39" spans="1:6" ht="15.75">
      <c r="A39" s="41">
        <v>26</v>
      </c>
      <c r="B39" s="28" t="s">
        <v>128</v>
      </c>
      <c r="C39" s="14">
        <f>SUM(C35,C38)</f>
        <v>19957617</v>
      </c>
      <c r="D39" s="14">
        <f>SUM(D35,D38)</f>
        <v>20520380</v>
      </c>
      <c r="E39" s="14">
        <f>SUM(E35,E38)</f>
        <v>18361082</v>
      </c>
      <c r="F39" s="3"/>
    </row>
    <row r="40" spans="1:6" ht="12.75">
      <c r="A40" s="3"/>
      <c r="B40" s="15"/>
      <c r="C40" s="15"/>
      <c r="D40" s="15"/>
      <c r="E40" s="15"/>
      <c r="F40" s="3"/>
    </row>
    <row r="41" spans="1:6" ht="12.75">
      <c r="A41" s="42">
        <v>27</v>
      </c>
      <c r="B41" s="11" t="s">
        <v>118</v>
      </c>
      <c r="C41" s="11">
        <v>550052</v>
      </c>
      <c r="D41" s="11">
        <v>562777</v>
      </c>
      <c r="E41" s="11">
        <v>762028</v>
      </c>
      <c r="F41" s="3"/>
    </row>
    <row r="42" spans="1:6" ht="12.75">
      <c r="A42" s="43">
        <v>28</v>
      </c>
      <c r="B42" s="24" t="s">
        <v>76</v>
      </c>
      <c r="C42" s="24">
        <v>0</v>
      </c>
      <c r="D42" s="24">
        <v>0</v>
      </c>
      <c r="E42" s="24">
        <v>-220177</v>
      </c>
      <c r="F42" s="3"/>
    </row>
    <row r="43" spans="1:6" ht="12.75">
      <c r="A43" s="44">
        <v>29</v>
      </c>
      <c r="B43" s="28" t="s">
        <v>77</v>
      </c>
      <c r="C43" s="14">
        <f>SUM(C39:C42)</f>
        <v>20507669</v>
      </c>
      <c r="D43" s="14">
        <f>SUM(D39:D42)</f>
        <v>21083157</v>
      </c>
      <c r="E43" s="14">
        <f>SUM(E39:E42)</f>
        <v>18902933</v>
      </c>
      <c r="F43" s="3"/>
    </row>
    <row r="44" spans="1:6" ht="12.75">
      <c r="A44" s="29"/>
      <c r="B44" s="57"/>
      <c r="C44" s="59"/>
      <c r="D44" s="59"/>
      <c r="E44" s="59"/>
      <c r="F44" s="3"/>
    </row>
    <row r="45" spans="1:6" ht="12.75">
      <c r="A45" s="42">
        <v>30</v>
      </c>
      <c r="B45" s="62" t="s">
        <v>129</v>
      </c>
      <c r="C45" s="48">
        <f>C35+C41-C14-C20</f>
        <v>-1140703</v>
      </c>
      <c r="D45" s="48">
        <f>D35+D41-D14-D20</f>
        <v>-1158058</v>
      </c>
      <c r="E45" s="48">
        <f>E35+E41-E14-E20</f>
        <v>-84148</v>
      </c>
      <c r="F45" s="3"/>
    </row>
    <row r="46" spans="1:6" ht="12.75">
      <c r="A46" s="60">
        <v>31</v>
      </c>
      <c r="B46" s="63" t="s">
        <v>130</v>
      </c>
      <c r="C46" s="12">
        <f>C38-C17</f>
        <v>1140703</v>
      </c>
      <c r="D46" s="12">
        <f>D38-D17</f>
        <v>1158058</v>
      </c>
      <c r="E46" s="12">
        <f>E38-E17</f>
        <v>758580</v>
      </c>
      <c r="F46" s="3"/>
    </row>
    <row r="47" spans="1:6" ht="12.75">
      <c r="A47" s="43">
        <v>32</v>
      </c>
      <c r="B47" s="64" t="s">
        <v>131</v>
      </c>
      <c r="C47" s="61">
        <f>C42-C21</f>
        <v>0</v>
      </c>
      <c r="D47" s="61">
        <f>D42-D21</f>
        <v>0</v>
      </c>
      <c r="E47" s="61">
        <f>E42-E21</f>
        <v>-146252</v>
      </c>
      <c r="F47" s="3"/>
    </row>
    <row r="48" spans="1:6" ht="12.75">
      <c r="A48" s="3"/>
      <c r="B48" s="3"/>
      <c r="C48" s="3"/>
      <c r="D48" s="3"/>
      <c r="E48" s="3"/>
      <c r="F48" s="3"/>
    </row>
    <row r="49" spans="1:6" ht="15.75">
      <c r="A49" s="65" t="s">
        <v>133</v>
      </c>
      <c r="B49" s="15" t="s">
        <v>134</v>
      </c>
      <c r="C49" s="3"/>
      <c r="D49" s="3"/>
      <c r="E49" s="3"/>
      <c r="F49" s="3"/>
    </row>
    <row r="50" spans="1:6" ht="12.75">
      <c r="A50" s="3"/>
      <c r="B50" s="15" t="s">
        <v>143</v>
      </c>
      <c r="C50" s="3"/>
      <c r="D50" s="3"/>
      <c r="E50" s="3"/>
      <c r="F50" s="3"/>
    </row>
    <row r="51" spans="1:6" ht="12.75">
      <c r="A51" s="3"/>
      <c r="B51" s="15" t="s">
        <v>144</v>
      </c>
      <c r="C51" s="3"/>
      <c r="D51" s="3"/>
      <c r="E51" s="3"/>
      <c r="F51" s="3"/>
    </row>
    <row r="52" spans="1:2" ht="12.75">
      <c r="A52" s="3"/>
      <c r="B52" s="15"/>
    </row>
    <row r="53" spans="1:4" ht="12.75">
      <c r="A53" s="3"/>
      <c r="B53" s="66" t="s">
        <v>135</v>
      </c>
      <c r="D53" s="68">
        <v>18448678</v>
      </c>
    </row>
    <row r="54" spans="1:4" ht="12.75">
      <c r="A54" s="3"/>
      <c r="B54" s="67" t="s">
        <v>136</v>
      </c>
      <c r="D54" s="68">
        <v>199251</v>
      </c>
    </row>
    <row r="55" spans="1:4" ht="12.75">
      <c r="A55" s="3"/>
      <c r="B55" s="15" t="s">
        <v>137</v>
      </c>
      <c r="D55" s="68">
        <f>D53-D54</f>
        <v>18249427</v>
      </c>
    </row>
    <row r="56" spans="1:4" ht="12.75">
      <c r="A56" s="3"/>
      <c r="B56" s="15"/>
      <c r="D56" s="68"/>
    </row>
    <row r="57" spans="1:4" ht="12.75">
      <c r="A57" s="3"/>
      <c r="B57" s="15" t="s">
        <v>138</v>
      </c>
      <c r="D57" s="68">
        <v>18361082</v>
      </c>
    </row>
    <row r="58" spans="1:4" ht="12.75">
      <c r="A58" s="3"/>
      <c r="B58" s="15" t="s">
        <v>139</v>
      </c>
      <c r="D58" s="68">
        <v>762028</v>
      </c>
    </row>
    <row r="59" spans="1:4" ht="12.75">
      <c r="A59" s="3"/>
      <c r="B59" s="15" t="s">
        <v>140</v>
      </c>
      <c r="D59" s="68">
        <v>199251</v>
      </c>
    </row>
    <row r="60" spans="1:4" ht="12.75">
      <c r="A60" s="3"/>
      <c r="B60" s="15" t="s">
        <v>141</v>
      </c>
      <c r="D60" s="68">
        <v>199251</v>
      </c>
    </row>
    <row r="61" spans="1:4" ht="12.75">
      <c r="A61" s="3"/>
      <c r="B61" s="15" t="s">
        <v>142</v>
      </c>
      <c r="D61" s="68">
        <f>D57+D58-D59-D60</f>
        <v>18724608</v>
      </c>
    </row>
    <row r="62" spans="1:2" ht="12.75">
      <c r="A62" s="3"/>
      <c r="B62" s="3"/>
    </row>
  </sheetData>
  <printOptions horizontalCentered="1" verticalCentered="1"/>
  <pageMargins left="0.7480314960629921" right="0.7874015748031497" top="0.984251968503937" bottom="0.35433070866141736" header="0.5118110236220472" footer="0.5511811023622047"/>
  <pageSetup blackAndWhite="1" horizontalDpi="300" verticalDpi="300" orientation="portrait" paperSize="9" scale="86" r:id="rId1"/>
  <headerFooter alignWithMargins="0">
    <oddHeader>&amp;L&amp;"Times New Roman CE,Félkövér"&amp;12Kaposvár Megyei Jogú Város&amp;C&amp;"Times New Roman CE,Normál"Egyszerűsített pénzforgalmi jelentés
2003. évi&amp;R&amp;"Times New Roman CE,Normál"(ezer ft-ban)</oddHeader>
    <oddFooter>&amp;L&amp;"Times New Roman CE,Normál"&amp;9&amp;D/&amp;T&amp;C&amp;"Times New Roman CE,Normál"&amp;9&amp;F/&amp;A  Balogh Réka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40">
      <selection activeCell="F59" sqref="F59"/>
    </sheetView>
  </sheetViews>
  <sheetFormatPr defaultColWidth="9.140625" defaultRowHeight="12.75"/>
  <cols>
    <col min="1" max="1" width="46.28125" style="0" customWidth="1"/>
    <col min="2" max="2" width="3.7109375" style="0" customWidth="1"/>
    <col min="3" max="3" width="8.8515625" style="0" customWidth="1"/>
    <col min="4" max="4" width="6.140625" style="0" customWidth="1"/>
    <col min="7" max="7" width="6.57421875" style="0" customWidth="1"/>
  </cols>
  <sheetData>
    <row r="1" spans="1:8" ht="12.75">
      <c r="A1" s="45" t="s">
        <v>78</v>
      </c>
      <c r="B1" s="45"/>
      <c r="C1" s="45"/>
      <c r="D1" s="45"/>
      <c r="E1" s="45"/>
      <c r="F1" s="45"/>
      <c r="G1" s="45"/>
      <c r="H1" s="45"/>
    </row>
    <row r="2" spans="1:8" ht="12.75">
      <c r="A2" s="1"/>
      <c r="B2" s="1"/>
      <c r="C2" s="2" t="s">
        <v>0</v>
      </c>
      <c r="D2" s="2"/>
      <c r="E2" s="2" t="s">
        <v>1</v>
      </c>
      <c r="F2" s="2" t="s">
        <v>2</v>
      </c>
      <c r="G2" s="2"/>
      <c r="H2" s="2" t="s">
        <v>3</v>
      </c>
    </row>
    <row r="3" spans="1:8" ht="12.75">
      <c r="A3" s="4"/>
      <c r="B3" s="4"/>
      <c r="C3" s="5" t="s">
        <v>4</v>
      </c>
      <c r="D3" s="5" t="s">
        <v>5</v>
      </c>
      <c r="E3" s="5" t="s">
        <v>6</v>
      </c>
      <c r="F3" s="5" t="s">
        <v>4</v>
      </c>
      <c r="G3" s="5" t="s">
        <v>5</v>
      </c>
      <c r="H3" s="5" t="s">
        <v>6</v>
      </c>
    </row>
    <row r="4" spans="1:8" ht="12.75">
      <c r="A4" s="4" t="s">
        <v>44</v>
      </c>
      <c r="B4" s="46"/>
      <c r="C4" s="5" t="s">
        <v>8</v>
      </c>
      <c r="D4" s="5" t="s">
        <v>9</v>
      </c>
      <c r="E4" s="5" t="s">
        <v>10</v>
      </c>
      <c r="F4" s="5" t="s">
        <v>8</v>
      </c>
      <c r="G4" s="5" t="s">
        <v>9</v>
      </c>
      <c r="H4" s="5" t="s">
        <v>10</v>
      </c>
    </row>
    <row r="5" spans="1:8" ht="12.75">
      <c r="A5" s="4"/>
      <c r="B5" s="4"/>
      <c r="C5" s="5" t="s">
        <v>12</v>
      </c>
      <c r="D5" s="5" t="s">
        <v>13</v>
      </c>
      <c r="E5" s="5" t="s">
        <v>14</v>
      </c>
      <c r="F5" s="5" t="s">
        <v>12</v>
      </c>
      <c r="G5" s="5" t="s">
        <v>13</v>
      </c>
      <c r="H5" s="5" t="s">
        <v>14</v>
      </c>
    </row>
    <row r="6" spans="1:8" ht="12.75">
      <c r="A6" s="4"/>
      <c r="B6" s="4"/>
      <c r="C6" s="5" t="s">
        <v>15</v>
      </c>
      <c r="D6" s="5" t="s">
        <v>16</v>
      </c>
      <c r="E6" s="5" t="s">
        <v>12</v>
      </c>
      <c r="F6" s="5" t="s">
        <v>15</v>
      </c>
      <c r="G6" s="5" t="s">
        <v>16</v>
      </c>
      <c r="H6" s="5" t="s">
        <v>12</v>
      </c>
    </row>
    <row r="7" spans="1:8" ht="12.75">
      <c r="A7" s="6" t="s">
        <v>16</v>
      </c>
      <c r="B7" s="47"/>
      <c r="C7" s="7"/>
      <c r="D7" s="7" t="s">
        <v>17</v>
      </c>
      <c r="E7" s="7" t="s">
        <v>15</v>
      </c>
      <c r="F7" s="7"/>
      <c r="G7" s="7" t="s">
        <v>17</v>
      </c>
      <c r="H7" s="7" t="s">
        <v>15</v>
      </c>
    </row>
    <row r="8" spans="1:8" ht="12.75">
      <c r="A8" s="11"/>
      <c r="B8" s="27"/>
      <c r="C8" s="11"/>
      <c r="D8" s="11"/>
      <c r="E8" s="11"/>
      <c r="F8" s="11"/>
      <c r="G8" s="11"/>
      <c r="H8" s="11"/>
    </row>
    <row r="9" spans="1:8" ht="12.75">
      <c r="A9" s="9" t="s">
        <v>79</v>
      </c>
      <c r="B9" s="22"/>
      <c r="C9" s="9">
        <v>820590</v>
      </c>
      <c r="D9" s="9">
        <v>0</v>
      </c>
      <c r="E9" s="12">
        <f>(C9+D9)</f>
        <v>820590</v>
      </c>
      <c r="F9" s="9">
        <v>586742</v>
      </c>
      <c r="G9" s="9">
        <v>0</v>
      </c>
      <c r="H9" s="12">
        <f>(F9+G9)</f>
        <v>586742</v>
      </c>
    </row>
    <row r="10" spans="1:8" ht="12.75">
      <c r="A10" s="9"/>
      <c r="B10" s="22"/>
      <c r="C10" s="9"/>
      <c r="D10" s="9"/>
      <c r="E10" s="9"/>
      <c r="F10" s="9"/>
      <c r="G10" s="9"/>
      <c r="H10" s="9"/>
    </row>
    <row r="11" spans="1:8" ht="12.75">
      <c r="A11" s="9" t="s">
        <v>80</v>
      </c>
      <c r="B11" s="22" t="s">
        <v>17</v>
      </c>
      <c r="C11" s="9">
        <v>-257813</v>
      </c>
      <c r="D11" s="9">
        <v>0</v>
      </c>
      <c r="E11" s="12">
        <f>(C11+D11)</f>
        <v>-257813</v>
      </c>
      <c r="F11" s="9">
        <v>-111561</v>
      </c>
      <c r="G11" s="9">
        <v>0</v>
      </c>
      <c r="H11" s="12">
        <f>(F11+G11)</f>
        <v>-111561</v>
      </c>
    </row>
    <row r="12" spans="1:8" ht="12.75">
      <c r="A12" s="9" t="s">
        <v>81</v>
      </c>
      <c r="B12" s="22" t="s">
        <v>16</v>
      </c>
      <c r="C12" s="9"/>
      <c r="D12" s="9"/>
      <c r="E12" s="9"/>
      <c r="F12" s="9"/>
      <c r="G12" s="9"/>
      <c r="H12" s="9"/>
    </row>
    <row r="13" spans="1:8" ht="12.75">
      <c r="A13" s="9" t="s">
        <v>82</v>
      </c>
      <c r="B13" s="22" t="s">
        <v>83</v>
      </c>
      <c r="C13" s="9">
        <v>0</v>
      </c>
      <c r="D13" s="9">
        <v>0</v>
      </c>
      <c r="E13" s="12">
        <f>(C13+D13)</f>
        <v>0</v>
      </c>
      <c r="F13" s="9">
        <v>0</v>
      </c>
      <c r="G13" s="9">
        <v>0</v>
      </c>
      <c r="H13" s="12">
        <f>(F13+G13)</f>
        <v>0</v>
      </c>
    </row>
    <row r="14" spans="1:8" ht="12.75">
      <c r="A14" s="9" t="s">
        <v>84</v>
      </c>
      <c r="B14" s="22" t="s">
        <v>83</v>
      </c>
      <c r="C14" s="9">
        <v>-218422</v>
      </c>
      <c r="D14" s="9">
        <v>0</v>
      </c>
      <c r="E14" s="12">
        <f>(C14+D14)</f>
        <v>-218422</v>
      </c>
      <c r="F14" s="9">
        <v>-147806</v>
      </c>
      <c r="G14" s="9">
        <v>0</v>
      </c>
      <c r="H14" s="12">
        <f>(F14+G14)</f>
        <v>-147806</v>
      </c>
    </row>
    <row r="15" spans="1:8" ht="12.75">
      <c r="A15" s="11" t="s">
        <v>85</v>
      </c>
      <c r="B15" s="27"/>
      <c r="C15" s="48">
        <f aca="true" t="shared" si="0" ref="C15:H15">(C9+C11-C13-C14)</f>
        <v>781199</v>
      </c>
      <c r="D15" s="48">
        <f t="shared" si="0"/>
        <v>0</v>
      </c>
      <c r="E15" s="48">
        <f t="shared" si="0"/>
        <v>781199</v>
      </c>
      <c r="F15" s="48">
        <f t="shared" si="0"/>
        <v>622987</v>
      </c>
      <c r="G15" s="48">
        <f t="shared" si="0"/>
        <v>0</v>
      </c>
      <c r="H15" s="48">
        <f t="shared" si="0"/>
        <v>622987</v>
      </c>
    </row>
    <row r="16" spans="1:8" ht="12.75">
      <c r="A16" s="24" t="s">
        <v>86</v>
      </c>
      <c r="B16" s="20"/>
      <c r="C16" s="24"/>
      <c r="D16" s="24"/>
      <c r="E16" s="24"/>
      <c r="F16" s="24"/>
      <c r="G16" s="24"/>
      <c r="H16" s="24"/>
    </row>
    <row r="17" spans="1:8" ht="12.75">
      <c r="A17" s="15"/>
      <c r="B17" s="49"/>
      <c r="C17" s="15"/>
      <c r="D17" s="15"/>
      <c r="E17" s="15"/>
      <c r="F17" s="15"/>
      <c r="G17" s="15"/>
      <c r="H17" s="15"/>
    </row>
    <row r="18" spans="1:8" ht="12.75">
      <c r="A18" s="50" t="s">
        <v>87</v>
      </c>
      <c r="B18" s="27" t="s">
        <v>17</v>
      </c>
      <c r="C18" s="11">
        <v>-87603</v>
      </c>
      <c r="D18" s="11">
        <v>0</v>
      </c>
      <c r="E18" s="48">
        <f>(C18+D18)</f>
        <v>-87603</v>
      </c>
      <c r="F18" s="11">
        <v>-58251</v>
      </c>
      <c r="G18" s="11">
        <v>0</v>
      </c>
      <c r="H18" s="48">
        <f>(F18+G18)</f>
        <v>-58251</v>
      </c>
    </row>
    <row r="19" spans="1:8" ht="12.75">
      <c r="A19" s="51" t="s">
        <v>88</v>
      </c>
      <c r="B19" s="22" t="s">
        <v>17</v>
      </c>
      <c r="C19" s="9">
        <v>0</v>
      </c>
      <c r="D19" s="9">
        <v>0</v>
      </c>
      <c r="E19" s="12">
        <f>(C19+D19)</f>
        <v>0</v>
      </c>
      <c r="F19" s="9">
        <v>0</v>
      </c>
      <c r="G19" s="9">
        <v>0</v>
      </c>
      <c r="H19" s="12">
        <f>(F19+G19)</f>
        <v>0</v>
      </c>
    </row>
    <row r="20" spans="1:8" ht="12.75">
      <c r="A20" s="51" t="s">
        <v>89</v>
      </c>
      <c r="B20" s="22"/>
      <c r="C20" s="9">
        <v>0</v>
      </c>
      <c r="D20" s="9">
        <v>0</v>
      </c>
      <c r="E20" s="12">
        <f>(C20+D20)</f>
        <v>0</v>
      </c>
      <c r="F20" s="9">
        <v>0</v>
      </c>
      <c r="G20" s="9">
        <v>0</v>
      </c>
      <c r="H20" s="12">
        <f>(F20+G20)</f>
        <v>0</v>
      </c>
    </row>
    <row r="21" spans="1:8" ht="12.75">
      <c r="A21" s="51" t="s">
        <v>90</v>
      </c>
      <c r="B21" s="22"/>
      <c r="C21" s="9"/>
      <c r="D21" s="9"/>
      <c r="E21" s="9"/>
      <c r="F21" s="9"/>
      <c r="G21" s="9"/>
      <c r="H21" s="9"/>
    </row>
    <row r="22" spans="1:8" ht="12.75">
      <c r="A22" s="51" t="s">
        <v>91</v>
      </c>
      <c r="B22" s="22" t="s">
        <v>17</v>
      </c>
      <c r="C22" s="9">
        <v>0</v>
      </c>
      <c r="D22" s="9">
        <v>0</v>
      </c>
      <c r="E22" s="12">
        <f>(C22+D22)</f>
        <v>0</v>
      </c>
      <c r="F22" s="9">
        <v>0</v>
      </c>
      <c r="G22" s="9">
        <v>0</v>
      </c>
      <c r="H22" s="12">
        <f>(F22+G22)</f>
        <v>0</v>
      </c>
    </row>
    <row r="23" spans="1:8" ht="12.75">
      <c r="A23" s="51" t="s">
        <v>92</v>
      </c>
      <c r="B23" s="22"/>
      <c r="C23" s="9"/>
      <c r="D23" s="9"/>
      <c r="E23" s="24"/>
      <c r="F23" s="9"/>
      <c r="G23" s="9"/>
      <c r="H23" s="24"/>
    </row>
    <row r="24" spans="1:8" ht="12.75">
      <c r="A24" s="50" t="s">
        <v>93</v>
      </c>
      <c r="B24" s="27"/>
      <c r="C24" s="48">
        <f aca="true" t="shared" si="1" ref="C24:H24">(C15+C18-C19+C20-C22)</f>
        <v>693596</v>
      </c>
      <c r="D24" s="48">
        <f t="shared" si="1"/>
        <v>0</v>
      </c>
      <c r="E24" s="48">
        <f t="shared" si="1"/>
        <v>693596</v>
      </c>
      <c r="F24" s="48">
        <f t="shared" si="1"/>
        <v>564736</v>
      </c>
      <c r="G24" s="48">
        <f t="shared" si="1"/>
        <v>0</v>
      </c>
      <c r="H24" s="48">
        <f t="shared" si="1"/>
        <v>564736</v>
      </c>
    </row>
    <row r="25" spans="1:8" ht="12.75">
      <c r="A25" s="52" t="s">
        <v>94</v>
      </c>
      <c r="B25" s="20"/>
      <c r="C25" s="24"/>
      <c r="D25" s="24"/>
      <c r="E25" s="24"/>
      <c r="F25" s="24"/>
      <c r="G25" s="24"/>
      <c r="H25" s="24"/>
    </row>
    <row r="26" spans="1:8" ht="12.75">
      <c r="A26" s="15" t="s">
        <v>116</v>
      </c>
      <c r="B26" s="15"/>
      <c r="C26" s="15">
        <v>6133</v>
      </c>
      <c r="D26" s="15">
        <v>0</v>
      </c>
      <c r="E26" s="59">
        <f>(C26+D26)</f>
        <v>6133</v>
      </c>
      <c r="F26" s="15">
        <v>0</v>
      </c>
      <c r="G26" s="15">
        <v>0</v>
      </c>
      <c r="H26" s="53">
        <f>(F26)</f>
        <v>0</v>
      </c>
    </row>
    <row r="27" spans="1:8" ht="12.75">
      <c r="A27" s="15" t="s">
        <v>95</v>
      </c>
      <c r="B27" s="15"/>
      <c r="C27" s="15"/>
      <c r="D27" s="15"/>
      <c r="E27" s="15"/>
      <c r="F27" s="15"/>
      <c r="G27" s="15"/>
      <c r="H27" s="53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45" t="s">
        <v>96</v>
      </c>
      <c r="B29" s="45"/>
      <c r="C29" s="45"/>
      <c r="D29" s="45"/>
      <c r="E29" s="45"/>
      <c r="F29" s="45"/>
      <c r="G29" s="45"/>
      <c r="H29" s="45"/>
    </row>
    <row r="30" spans="1:8" ht="12.75">
      <c r="A30" s="1"/>
      <c r="B30" s="1"/>
      <c r="C30" s="2" t="s">
        <v>0</v>
      </c>
      <c r="D30" s="2"/>
      <c r="E30" s="2" t="s">
        <v>1</v>
      </c>
      <c r="F30" s="2" t="s">
        <v>2</v>
      </c>
      <c r="G30" s="2"/>
      <c r="H30" s="2" t="s">
        <v>3</v>
      </c>
    </row>
    <row r="31" spans="1:8" ht="12.75">
      <c r="A31" s="4"/>
      <c r="B31" s="4"/>
      <c r="C31" s="5" t="s">
        <v>4</v>
      </c>
      <c r="D31" s="5" t="s">
        <v>5</v>
      </c>
      <c r="E31" s="5" t="s">
        <v>6</v>
      </c>
      <c r="F31" s="5" t="s">
        <v>4</v>
      </c>
      <c r="G31" s="5" t="s">
        <v>5</v>
      </c>
      <c r="H31" s="5" t="s">
        <v>6</v>
      </c>
    </row>
    <row r="32" spans="1:8" ht="12.75">
      <c r="A32" s="4" t="s">
        <v>44</v>
      </c>
      <c r="B32" s="46"/>
      <c r="C32" s="5" t="s">
        <v>8</v>
      </c>
      <c r="D32" s="5" t="s">
        <v>9</v>
      </c>
      <c r="E32" s="5" t="s">
        <v>10</v>
      </c>
      <c r="F32" s="5" t="s">
        <v>8</v>
      </c>
      <c r="G32" s="5" t="s">
        <v>9</v>
      </c>
      <c r="H32" s="5" t="s">
        <v>10</v>
      </c>
    </row>
    <row r="33" spans="1:8" ht="12.75">
      <c r="A33" s="4"/>
      <c r="B33" s="4"/>
      <c r="C33" s="5" t="s">
        <v>12</v>
      </c>
      <c r="D33" s="5" t="s">
        <v>13</v>
      </c>
      <c r="E33" s="5" t="s">
        <v>14</v>
      </c>
      <c r="F33" s="5" t="s">
        <v>12</v>
      </c>
      <c r="G33" s="5" t="s">
        <v>13</v>
      </c>
      <c r="H33" s="5" t="s">
        <v>14</v>
      </c>
    </row>
    <row r="34" spans="1:8" ht="12.75">
      <c r="A34" s="4"/>
      <c r="B34" s="4"/>
      <c r="C34" s="5" t="s">
        <v>15</v>
      </c>
      <c r="D34" s="5" t="s">
        <v>16</v>
      </c>
      <c r="E34" s="5" t="s">
        <v>12</v>
      </c>
      <c r="F34" s="5" t="s">
        <v>15</v>
      </c>
      <c r="G34" s="5" t="s">
        <v>16</v>
      </c>
      <c r="H34" s="5" t="s">
        <v>12</v>
      </c>
    </row>
    <row r="35" spans="1:8" ht="12.75">
      <c r="A35" s="6" t="s">
        <v>16</v>
      </c>
      <c r="B35" s="47"/>
      <c r="C35" s="7"/>
      <c r="D35" s="7" t="s">
        <v>17</v>
      </c>
      <c r="E35" s="7" t="s">
        <v>15</v>
      </c>
      <c r="F35" s="7"/>
      <c r="G35" s="7" t="s">
        <v>17</v>
      </c>
      <c r="H35" s="7" t="s">
        <v>15</v>
      </c>
    </row>
    <row r="36" spans="1:8" ht="12.75">
      <c r="A36" s="9"/>
      <c r="B36" s="22"/>
      <c r="C36" s="9"/>
      <c r="D36" s="9"/>
      <c r="E36" s="54"/>
      <c r="F36" s="9"/>
      <c r="G36" s="9"/>
      <c r="H36" s="9"/>
    </row>
    <row r="37" spans="1:8" ht="12.75">
      <c r="A37" s="9" t="s">
        <v>97</v>
      </c>
      <c r="B37" s="22"/>
      <c r="C37" s="9">
        <v>342537</v>
      </c>
      <c r="D37" s="9">
        <v>0</v>
      </c>
      <c r="E37" s="53">
        <f>(C37+D37)</f>
        <v>342537</v>
      </c>
      <c r="F37" s="9">
        <v>148581</v>
      </c>
      <c r="G37" s="9">
        <v>0</v>
      </c>
      <c r="H37" s="55">
        <f>(F37+G37)</f>
        <v>148581</v>
      </c>
    </row>
    <row r="38" spans="1:8" ht="12.75">
      <c r="A38" s="9" t="s">
        <v>98</v>
      </c>
      <c r="B38" s="22"/>
      <c r="C38" s="9"/>
      <c r="D38" s="9"/>
      <c r="E38" s="9"/>
      <c r="F38" s="9"/>
      <c r="G38" s="9"/>
      <c r="H38" s="9"/>
    </row>
    <row r="39" spans="1:8" ht="12.75">
      <c r="A39" s="9" t="s">
        <v>99</v>
      </c>
      <c r="B39" s="22" t="s">
        <v>83</v>
      </c>
      <c r="C39" s="9">
        <v>560959</v>
      </c>
      <c r="D39" s="9">
        <v>0</v>
      </c>
      <c r="E39" s="53">
        <f>(C39+D39)</f>
        <v>560959</v>
      </c>
      <c r="F39" s="9">
        <v>296387</v>
      </c>
      <c r="G39" s="9">
        <v>0</v>
      </c>
      <c r="H39" s="55">
        <f>(F39+G39)</f>
        <v>296387</v>
      </c>
    </row>
    <row r="40" spans="1:8" ht="12.75">
      <c r="A40" s="9" t="s">
        <v>100</v>
      </c>
      <c r="B40" s="22" t="s">
        <v>16</v>
      </c>
      <c r="C40" s="9"/>
      <c r="D40" s="9"/>
      <c r="E40" s="9"/>
      <c r="F40" s="9"/>
      <c r="G40" s="9"/>
      <c r="H40" s="9"/>
    </row>
    <row r="41" spans="1:8" ht="12.75">
      <c r="A41" s="11" t="s">
        <v>101</v>
      </c>
      <c r="B41" s="27"/>
      <c r="C41" s="48">
        <f aca="true" t="shared" si="2" ref="C41:H41">(C37-C39)</f>
        <v>-218422</v>
      </c>
      <c r="D41" s="48">
        <f t="shared" si="2"/>
        <v>0</v>
      </c>
      <c r="E41" s="48">
        <f t="shared" si="2"/>
        <v>-218422</v>
      </c>
      <c r="F41" s="48">
        <f t="shared" si="2"/>
        <v>-147806</v>
      </c>
      <c r="G41" s="48">
        <f t="shared" si="2"/>
        <v>0</v>
      </c>
      <c r="H41" s="48">
        <f t="shared" si="2"/>
        <v>-147806</v>
      </c>
    </row>
    <row r="42" spans="1:8" ht="12.75">
      <c r="A42" s="24" t="s">
        <v>102</v>
      </c>
      <c r="B42" s="20"/>
      <c r="C42" s="24"/>
      <c r="D42" s="24"/>
      <c r="E42" s="24"/>
      <c r="F42" s="24"/>
      <c r="G42" s="24"/>
      <c r="H42" s="24"/>
    </row>
    <row r="43" spans="1:8" ht="12.75">
      <c r="A43" s="56"/>
      <c r="B43" s="57"/>
      <c r="C43" s="56"/>
      <c r="D43" s="56"/>
      <c r="E43" s="56"/>
      <c r="F43" s="56"/>
      <c r="G43" s="56"/>
      <c r="H43" s="56"/>
    </row>
    <row r="44" spans="1:8" ht="12.75">
      <c r="A44" s="11" t="s">
        <v>103</v>
      </c>
      <c r="B44" s="27" t="s">
        <v>83</v>
      </c>
      <c r="C44" s="11">
        <v>0</v>
      </c>
      <c r="D44" s="11">
        <v>0</v>
      </c>
      <c r="E44" s="48">
        <f>(C44+D44)</f>
        <v>0</v>
      </c>
      <c r="F44" s="11">
        <v>0</v>
      </c>
      <c r="G44" s="11">
        <v>0</v>
      </c>
      <c r="H44" s="48">
        <f>(F44+G44)</f>
        <v>0</v>
      </c>
    </row>
    <row r="45" spans="1:8" ht="12.75">
      <c r="A45" s="9" t="s">
        <v>104</v>
      </c>
      <c r="B45" s="22" t="s">
        <v>83</v>
      </c>
      <c r="C45" s="9">
        <v>0</v>
      </c>
      <c r="D45" s="9">
        <v>0</v>
      </c>
      <c r="E45" s="12">
        <f>(C45+D45)</f>
        <v>0</v>
      </c>
      <c r="F45" s="9">
        <v>0</v>
      </c>
      <c r="G45" s="9">
        <v>0</v>
      </c>
      <c r="H45" s="12">
        <f>(F45+G45)</f>
        <v>0</v>
      </c>
    </row>
    <row r="46" spans="1:8" ht="12.75">
      <c r="A46" s="9" t="s">
        <v>105</v>
      </c>
      <c r="B46" s="22" t="s">
        <v>17</v>
      </c>
      <c r="C46" s="9">
        <v>0</v>
      </c>
      <c r="D46" s="9">
        <v>0</v>
      </c>
      <c r="E46" s="12">
        <f>(C46+D46)</f>
        <v>0</v>
      </c>
      <c r="F46" s="9">
        <v>0</v>
      </c>
      <c r="G46" s="9">
        <v>0</v>
      </c>
      <c r="H46" s="12">
        <f>(F46+G46)</f>
        <v>0</v>
      </c>
    </row>
    <row r="47" spans="1:8" ht="12.75">
      <c r="A47" s="11" t="s">
        <v>106</v>
      </c>
      <c r="B47" s="27"/>
      <c r="C47" s="48">
        <f aca="true" t="shared" si="3" ref="C47:H47">(C41-C44-C45-C46)</f>
        <v>-218422</v>
      </c>
      <c r="D47" s="48">
        <f t="shared" si="3"/>
        <v>0</v>
      </c>
      <c r="E47" s="48">
        <f t="shared" si="3"/>
        <v>-218422</v>
      </c>
      <c r="F47" s="48">
        <f t="shared" si="3"/>
        <v>-147806</v>
      </c>
      <c r="G47" s="48">
        <f t="shared" si="3"/>
        <v>0</v>
      </c>
      <c r="H47" s="48">
        <f t="shared" si="3"/>
        <v>-147806</v>
      </c>
    </row>
    <row r="48" spans="1:8" ht="12.75">
      <c r="A48" s="24" t="s">
        <v>107</v>
      </c>
      <c r="B48" s="20"/>
      <c r="C48" s="24"/>
      <c r="D48" s="24"/>
      <c r="E48" s="24"/>
      <c r="F48" s="24"/>
      <c r="G48" s="24"/>
      <c r="H48" s="24"/>
    </row>
    <row r="49" spans="1:8" ht="12.75">
      <c r="A49" s="9"/>
      <c r="B49" s="22"/>
      <c r="C49" s="9"/>
      <c r="D49" s="9"/>
      <c r="E49" s="53"/>
      <c r="F49" s="9"/>
      <c r="G49" s="9"/>
      <c r="H49" s="55"/>
    </row>
    <row r="50" spans="1:8" ht="12.75">
      <c r="A50" s="9" t="s">
        <v>108</v>
      </c>
      <c r="B50" s="22"/>
      <c r="C50" s="9">
        <v>0</v>
      </c>
      <c r="D50" s="9">
        <v>0</v>
      </c>
      <c r="E50" s="53">
        <f>(C50+D50)</f>
        <v>0</v>
      </c>
      <c r="F50" s="9">
        <v>0</v>
      </c>
      <c r="G50" s="9">
        <v>0</v>
      </c>
      <c r="H50" s="55">
        <f>(F50+G50)</f>
        <v>0</v>
      </c>
    </row>
    <row r="51" spans="1:8" ht="12.75">
      <c r="A51" s="9" t="s">
        <v>109</v>
      </c>
      <c r="B51" s="22" t="s">
        <v>83</v>
      </c>
      <c r="C51" s="9">
        <v>0</v>
      </c>
      <c r="D51" s="9">
        <v>0</v>
      </c>
      <c r="E51" s="12">
        <f>(C51+D51)</f>
        <v>0</v>
      </c>
      <c r="F51" s="9">
        <v>0</v>
      </c>
      <c r="G51" s="9">
        <v>0</v>
      </c>
      <c r="H51" s="12">
        <f>(F51+G51)</f>
        <v>0</v>
      </c>
    </row>
    <row r="52" spans="1:8" ht="12.75">
      <c r="A52" s="9" t="s">
        <v>110</v>
      </c>
      <c r="B52" s="22" t="s">
        <v>16</v>
      </c>
      <c r="C52" s="9"/>
      <c r="D52" s="9"/>
      <c r="E52" s="9"/>
      <c r="F52" s="9"/>
      <c r="G52" s="9"/>
      <c r="H52" s="9"/>
    </row>
    <row r="53" spans="1:8" ht="12.75">
      <c r="A53" s="9"/>
      <c r="B53" s="22"/>
      <c r="C53" s="9"/>
      <c r="D53" s="9"/>
      <c r="E53" s="9"/>
      <c r="F53" s="9"/>
      <c r="G53" s="9"/>
      <c r="H53" s="9"/>
    </row>
    <row r="54" spans="1:8" ht="12.75">
      <c r="A54" s="11" t="s">
        <v>111</v>
      </c>
      <c r="B54" s="27"/>
      <c r="C54" s="48">
        <f aca="true" t="shared" si="4" ref="C54:H54">(C47-C50-C51)</f>
        <v>-218422</v>
      </c>
      <c r="D54" s="48">
        <f t="shared" si="4"/>
        <v>0</v>
      </c>
      <c r="E54" s="48">
        <f t="shared" si="4"/>
        <v>-218422</v>
      </c>
      <c r="F54" s="48">
        <f t="shared" si="4"/>
        <v>-147806</v>
      </c>
      <c r="G54" s="48">
        <f t="shared" si="4"/>
        <v>0</v>
      </c>
      <c r="H54" s="48">
        <f t="shared" si="4"/>
        <v>-147806</v>
      </c>
    </row>
    <row r="55" spans="1:8" ht="12.75">
      <c r="A55" s="24" t="s">
        <v>112</v>
      </c>
      <c r="B55" s="20"/>
      <c r="C55" s="24"/>
      <c r="D55" s="24"/>
      <c r="E55" s="24"/>
      <c r="F55" s="24"/>
      <c r="G55" s="24"/>
      <c r="H55" s="24"/>
    </row>
    <row r="56" spans="1:8" ht="12.75">
      <c r="A56" s="9"/>
      <c r="B56" s="22"/>
      <c r="C56" s="9"/>
      <c r="D56" s="9"/>
      <c r="E56" s="9"/>
      <c r="F56" s="9"/>
      <c r="G56" s="9"/>
      <c r="H56" s="9"/>
    </row>
    <row r="57" spans="1:8" ht="12.75">
      <c r="A57" s="9" t="s">
        <v>113</v>
      </c>
      <c r="B57" s="22"/>
      <c r="C57" s="9">
        <v>0</v>
      </c>
      <c r="D57" s="9">
        <v>0</v>
      </c>
      <c r="E57" s="12">
        <f>(C57+D57)</f>
        <v>0</v>
      </c>
      <c r="F57" s="9">
        <v>0</v>
      </c>
      <c r="G57" s="9">
        <v>0</v>
      </c>
      <c r="H57" s="12">
        <f>(F57+G57)</f>
        <v>0</v>
      </c>
    </row>
    <row r="58" spans="1:8" ht="12.75">
      <c r="A58" s="9"/>
      <c r="B58" s="22"/>
      <c r="C58" s="9"/>
      <c r="D58" s="9"/>
      <c r="E58" s="9"/>
      <c r="F58" s="9"/>
      <c r="G58" s="9"/>
      <c r="H58" s="9"/>
    </row>
    <row r="59" spans="1:8" ht="12.75">
      <c r="A59" s="8" t="s">
        <v>114</v>
      </c>
      <c r="B59" s="28"/>
      <c r="C59" s="14">
        <f aca="true" t="shared" si="5" ref="C59:H59">(C44+C47-C57)</f>
        <v>-218422</v>
      </c>
      <c r="D59" s="14">
        <f t="shared" si="5"/>
        <v>0</v>
      </c>
      <c r="E59" s="14">
        <f t="shared" si="5"/>
        <v>-218422</v>
      </c>
      <c r="F59" s="14">
        <f t="shared" si="5"/>
        <v>-147806</v>
      </c>
      <c r="G59" s="14">
        <f t="shared" si="5"/>
        <v>0</v>
      </c>
      <c r="H59" s="14">
        <f t="shared" si="5"/>
        <v>-147806</v>
      </c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71"/>
      <c r="D64" s="71"/>
      <c r="E64" s="71"/>
      <c r="F64" s="71"/>
      <c r="G64" s="71"/>
      <c r="H64" s="71"/>
    </row>
    <row r="65" spans="3:8" ht="12.75">
      <c r="C65" s="71"/>
      <c r="D65" s="71"/>
      <c r="E65" s="71"/>
      <c r="F65" s="71"/>
      <c r="G65" s="71"/>
      <c r="H65" s="71"/>
    </row>
  </sheetData>
  <mergeCells count="2">
    <mergeCell ref="C64:H64"/>
    <mergeCell ref="C65:H6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80" r:id="rId1"/>
  <headerFooter alignWithMargins="0">
    <oddHeader>&amp;L&amp;"Times New Roman CE,Félkövér"&amp;12Kaposvár Megyei Jogú Város&amp;C&amp;"Times New Roman CE,Normál"Egyszerűsített pénzmaradvány- kimutatás és
egyszerűsített eredménykimutatás 
2003. év&amp;R&amp;"Times New Roman CE,Normál"(ezer ft-ban)</oddHeader>
    <oddFooter>&amp;L&amp;"Times New Roman CE,Normál"&amp;D/&amp;T&amp;C&amp;"Times New Roman CE,Normál"&amp;F/&amp;A  Balogh Réka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i97egyb.xls</dc:title>
  <dc:subject>Egyszerűsített beszámoló</dc:subject>
  <dc:creator>Tóth Imréné</dc:creator>
  <cp:keywords/>
  <dc:description>könyvvizsgálónak jelentés</dc:description>
  <cp:lastModifiedBy>bzs</cp:lastModifiedBy>
  <cp:lastPrinted>2004-03-26T14:08:30Z</cp:lastPrinted>
  <dcterms:created xsi:type="dcterms:W3CDTF">2001-03-26T08:28:07Z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