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Munka1" sheetId="1" r:id="rId1"/>
  </sheets>
  <definedNames>
    <definedName name="_xlnm.Print_Titles" localSheetId="0">'Munka1'!$A:$D,'Munka1'!$1:$4</definedName>
    <definedName name="_xlnm.Print_Area" localSheetId="0">'Munka1'!$A$1:$I$105</definedName>
  </definedNames>
  <calcPr fullCalcOnLoad="1"/>
</workbook>
</file>

<file path=xl/sharedStrings.xml><?xml version="1.0" encoding="utf-8"?>
<sst xmlns="http://schemas.openxmlformats.org/spreadsheetml/2006/main" count="145" uniqueCount="128">
  <si>
    <t>Pályázatot kiíró,</t>
  </si>
  <si>
    <t>országos</t>
  </si>
  <si>
    <t>reg./megyei</t>
  </si>
  <si>
    <t>Pályázati</t>
  </si>
  <si>
    <t>Bruttó</t>
  </si>
  <si>
    <t>cél</t>
  </si>
  <si>
    <t>bekerülési</t>
  </si>
  <si>
    <t>erő</t>
  </si>
  <si>
    <t>Igényelt</t>
  </si>
  <si>
    <t>Elnyert</t>
  </si>
  <si>
    <t>költség</t>
  </si>
  <si>
    <t>-</t>
  </si>
  <si>
    <t>támogatást nyújtó</t>
  </si>
  <si>
    <t>Belügyminisztérium</t>
  </si>
  <si>
    <t>Egyéb</t>
  </si>
  <si>
    <t>forrás</t>
  </si>
  <si>
    <t>Támogatás</t>
  </si>
  <si>
    <t>Összesen</t>
  </si>
  <si>
    <t>1</t>
  </si>
  <si>
    <t>4</t>
  </si>
  <si>
    <t>5=6+7+9</t>
  </si>
  <si>
    <t>Saját</t>
  </si>
  <si>
    <t>Mindösszesen</t>
  </si>
  <si>
    <t>Ebből:</t>
  </si>
  <si>
    <t>Országos pályázat összesen</t>
  </si>
  <si>
    <t>Regionális/ megyei pályázat összesen</t>
  </si>
  <si>
    <t>Tanács</t>
  </si>
  <si>
    <t>Rippl-Rónai Közlekedési SZKI Kollégium rekonstrukciója</t>
  </si>
  <si>
    <t xml:space="preserve">Élelmiszeripari SZKI és Gimn. áthelyezése </t>
  </si>
  <si>
    <t>Sport támogatás 2003.</t>
  </si>
  <si>
    <t>Közmunkaprogramra</t>
  </si>
  <si>
    <t>Évforduló 2003-2004.</t>
  </si>
  <si>
    <t>Települési összkép javítása rekonstrukcióval</t>
  </si>
  <si>
    <t>Szelektív települési szilárdhulladék kezelési közszolg. fejlesztése</t>
  </si>
  <si>
    <t>Nemzeti Örökség pr. célelőir.-"Gugyuló Jézus" faszobor restaurálása</t>
  </si>
  <si>
    <t>CÉDE- Településszerkezeti terv</t>
  </si>
  <si>
    <t>Hőtechnikai szabvány által előírt követelmények teljesítése</t>
  </si>
  <si>
    <t>Fő u. rehabilitációja</t>
  </si>
  <si>
    <t>Kerékpárút építése</t>
  </si>
  <si>
    <t>Lakótelep útjainak rehabilitációja</t>
  </si>
  <si>
    <t>Kaposfüredi sport és kulturális centrum</t>
  </si>
  <si>
    <t>Toponári Ált. Iskola teljes rekonstrukciója</t>
  </si>
  <si>
    <t>Füredi II. Laktanya hasznosítása</t>
  </si>
  <si>
    <t>Vízbázis ammónia mentesítése és ívóvízhálózat mechanikai tisztítása</t>
  </si>
  <si>
    <t>Kaposvár ívóvízhálózat rekonstrukciója</t>
  </si>
  <si>
    <t>Kaposvár szennyvízcsatorna hálózat rekonstrukciója</t>
  </si>
  <si>
    <t>Szennyvíziszap kezelése</t>
  </si>
  <si>
    <t>Szennyvízcsatornázási program folytatása</t>
  </si>
  <si>
    <t>ÚT- Szentjakabi Apátság szervízút építés támogatása</t>
  </si>
  <si>
    <t>Nemzeti Örökség Program 2003.Ady E. u. 3 lakóép. héjazat felújítása</t>
  </si>
  <si>
    <t>Külterületi hulladékgyűjtő konténer beszerzése</t>
  </si>
  <si>
    <t>Vis Maior- Rendkívüli időjárás miatti ért. károk helyreállítására</t>
  </si>
  <si>
    <t>Vis Maior- 2003.02.04-én kezdődött rendkívüli időj. okozta feladatok többletkiadásainak biztosítására</t>
  </si>
  <si>
    <t>Vis Maior- Bajcsy Zs. u. Óvoda felett lévő tető károsodása</t>
  </si>
  <si>
    <t>CÉDE-Kinizsi ltp. bejáró út felújítása</t>
  </si>
  <si>
    <t>CÉDE-Fő u. útfelújítása</t>
  </si>
  <si>
    <t>CÉDE-Városi Fürdő uszodai medencetér portál cseréje</t>
  </si>
  <si>
    <t>CÉDE- Madár u. Óvoda tejles tetőfelújítása</t>
  </si>
  <si>
    <t>CÉDE- Egészségügyi SZKI Tallián u-i épület homlokzat és tetőfelújítása</t>
  </si>
  <si>
    <t>Működő gyermek és/vagy ifjúsági önkormányzat működésének támogatása</t>
  </si>
  <si>
    <t>Ifjúsági referens továbbfoglalkoztatása</t>
  </si>
  <si>
    <t>Ormos Alapítvány</t>
  </si>
  <si>
    <t>ISO minősítés előkészítése</t>
  </si>
  <si>
    <t>Magyar Közigazgatási Intézet</t>
  </si>
  <si>
    <t>Festők Városa hangulatfesztivál 2003.</t>
  </si>
  <si>
    <t>Augusztus 20-ai állami ünnep megünneplése- rendezvény támogatása</t>
  </si>
  <si>
    <t>Sportszakmai kiadványok megjelentetésének tám.- Kaposvári nemzeti sportváros</t>
  </si>
  <si>
    <t>Érdekeltségnövelő tám.- Szentjakabi Bencés Apátság hangtechnikai fejlesztése</t>
  </si>
  <si>
    <t>Együd Á. Műv. Kp. nagytermének felújítása</t>
  </si>
  <si>
    <t>EU Kommunkiációs Közalapítvány</t>
  </si>
  <si>
    <t>Kirándulások Kaposváron és környékén c. kiadvány</t>
  </si>
  <si>
    <t>Területi fejl. programokhoz kapcsolodó közhasznú foglalkoztatása</t>
  </si>
  <si>
    <t>Közmunkaprogram- elsősorban cigány származású lakosság fogl.</t>
  </si>
  <si>
    <t>Közhasznú foglalkoztatása- Desedai közhasznú karbantartó brigád irányítása</t>
  </si>
  <si>
    <t>Önkormányzati bűnmegelőzési program</t>
  </si>
  <si>
    <t>2003/III.1: helyi médiumok műsortervének tám.-önkorm. közbiztonsági …</t>
  </si>
  <si>
    <t>Informatikai és Hírközlési Minisztérium</t>
  </si>
  <si>
    <t>Somogy Megyei</t>
  </si>
  <si>
    <t>Területfejlesztési</t>
  </si>
  <si>
    <t>Adminisztrátor alkalamzása a Munkaügyi Kp-nál</t>
  </si>
  <si>
    <t>Iparosított technikával épült lakóépületek energia takarékos felújítása (LEP-2003-LA-2)</t>
  </si>
  <si>
    <t>Béke u. 63-65.</t>
  </si>
  <si>
    <t>Béke u. 93-95.</t>
  </si>
  <si>
    <t>Damjanich u. 1/5</t>
  </si>
  <si>
    <t>Béke u. 13-15.</t>
  </si>
  <si>
    <t>Honvéd u. 20/b</t>
  </si>
  <si>
    <t>Búzavirág u. 30-31.</t>
  </si>
  <si>
    <t>Búzavirág u. 24-25.</t>
  </si>
  <si>
    <t>Zaranyi ltp. 17.</t>
  </si>
  <si>
    <t>48-as Ifjúság útja 46-48.</t>
  </si>
  <si>
    <t>Búzavirág u. 7-8.</t>
  </si>
  <si>
    <t>Kinizsi ltp. 3/b</t>
  </si>
  <si>
    <t>Petőfi u. 21-23.</t>
  </si>
  <si>
    <t>Petőfi u. 25-27.</t>
  </si>
  <si>
    <t>Kereszt u. 5-7.</t>
  </si>
  <si>
    <t>Fürdei u. 7.</t>
  </si>
  <si>
    <t>Kinizsi ltp. 3/a</t>
  </si>
  <si>
    <t>Önkormányzati számítástechnikai fejlesztések IHM-ITP-17</t>
  </si>
  <si>
    <t>folyamatban</t>
  </si>
  <si>
    <t>Miniszterelnöki Hivatal</t>
  </si>
  <si>
    <t>Gyermek-, Ifjúsági és</t>
  </si>
  <si>
    <t>Sportminisztérium</t>
  </si>
  <si>
    <t>Környezetvédelmi és Vízügyi Minisztérium</t>
  </si>
  <si>
    <t>Nemzeti Kulturális Örökség Minisztériuma</t>
  </si>
  <si>
    <t>Foglalkoztatáspolitikai és Munkaügyi Minisztérium</t>
  </si>
  <si>
    <t>Országos Bűnmegelőzési Központ</t>
  </si>
  <si>
    <t>Somogy Megyei Munkaügyi Központ</t>
  </si>
  <si>
    <t>GKM-MeH NTH-BM által megbízott Útgazdálkodási és Koordinációs Igazgatóság</t>
  </si>
  <si>
    <t>Kaposvár-Toponár összekötő út építése</t>
  </si>
  <si>
    <t>Építési törmeléklerakó és feldolgozó létesítése</t>
  </si>
  <si>
    <t>Pályázat Előkészítő Alap(PEA): /1</t>
  </si>
  <si>
    <r>
      <t xml:space="preserve">Címzett támogatások /2   </t>
    </r>
    <r>
      <rPr>
        <sz val="10"/>
        <rFont val="Times New Roman CE"/>
        <family val="1"/>
      </rPr>
      <t xml:space="preserve">                                                      Gyergyai A. Koll. és Eötvös L. Műszaki SZKI rekonstrukciója                                </t>
    </r>
  </si>
  <si>
    <t>1/ A PEA pályázatok esetében az összegeket nem szerepeltettük az összegzésnél, mivel a pályázat elnyerése nem "összeget" jelent,</t>
  </si>
  <si>
    <t xml:space="preserve">    hanem a projekt további kidolgozását.</t>
  </si>
  <si>
    <t>PHARE: Füredi II. Laktanya rehabilitációja</t>
  </si>
  <si>
    <t>(112.500)</t>
  </si>
  <si>
    <t>(234.900)</t>
  </si>
  <si>
    <t>Csiky Gergely Színház rekonstrukciója</t>
  </si>
  <si>
    <t>2/ 2003. évben, a 2004-2005-2006. évre benyújtott pályázatok.</t>
  </si>
  <si>
    <t>KAC-Füredi II. laktanya felszín alatti víz és földtani kőzeg szennyeződésének felszámolása</t>
  </si>
  <si>
    <t>Közigazgatási szervek mínőségfejlesztésének támogatása: CAF továbbfejlesztése</t>
  </si>
  <si>
    <t>szerv megnevezése</t>
  </si>
  <si>
    <r>
      <t>CÉDE- Együd Á. Műv. Kp. fűtés rekonsrtukciója</t>
    </r>
    <r>
      <rPr>
        <b/>
        <sz val="10"/>
        <rFont val="Times New Roman CE"/>
        <family val="1"/>
      </rPr>
      <t xml:space="preserve"> /3</t>
    </r>
  </si>
  <si>
    <t>3/ CÉDE pályázatok elnyert összege több évre szól.</t>
  </si>
  <si>
    <t>Megyék, megyei jogú városok önkormányzatainak szerepe az Európai Unióhoz való csatlakozásig</t>
  </si>
  <si>
    <t>eMagyarország Pontok I. IHM-ITP-15</t>
  </si>
  <si>
    <t>Dél-dunántúli Regionális Ifjúsági Bizottság</t>
  </si>
  <si>
    <t>Káposztás ételek versenye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</si>
</sst>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&quot;.&quot;"/>
    <numFmt numFmtId="166" formatCode="General\."/>
    <numFmt numFmtId="167" formatCode="yyyy\-mm\-dd"/>
    <numFmt numFmtId="168" formatCode="mmm/yyyy"/>
  </numFmts>
  <fonts count="3">
    <font>
      <sz val="10"/>
      <name val="Times New Roman CE"/>
      <family val="0"/>
    </font>
    <font>
      <b/>
      <sz val="10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double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double"/>
      <bottom style="thin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hair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49" fontId="2" fillId="0" borderId="4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vertical="top" wrapText="1"/>
    </xf>
    <xf numFmtId="49" fontId="0" fillId="0" borderId="6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49" fontId="0" fillId="0" borderId="7" xfId="0" applyNumberFormat="1" applyFont="1" applyBorder="1" applyAlignment="1">
      <alignment vertical="top" wrapText="1"/>
    </xf>
    <xf numFmtId="3" fontId="0" fillId="0" borderId="8" xfId="0" applyNumberFormat="1" applyBorder="1" applyAlignment="1">
      <alignment horizontal="center" vertical="top"/>
    </xf>
    <xf numFmtId="3" fontId="0" fillId="0" borderId="9" xfId="0" applyNumberFormat="1" applyBorder="1" applyAlignment="1">
      <alignment horizontal="center" vertical="top"/>
    </xf>
    <xf numFmtId="3" fontId="0" fillId="0" borderId="10" xfId="0" applyNumberForma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13" xfId="0" applyNumberFormat="1" applyBorder="1" applyAlignment="1">
      <alignment vertical="top"/>
    </xf>
    <xf numFmtId="3" fontId="0" fillId="0" borderId="13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3" fontId="1" fillId="0" borderId="15" xfId="0" applyNumberFormat="1" applyFont="1" applyBorder="1" applyAlignment="1">
      <alignment vertical="top"/>
    </xf>
    <xf numFmtId="3" fontId="1" fillId="0" borderId="15" xfId="0" applyNumberFormat="1" applyFont="1" applyFill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6" xfId="0" applyNumberFormat="1" applyFill="1" applyBorder="1" applyAlignment="1">
      <alignment vertical="top"/>
    </xf>
    <xf numFmtId="49" fontId="0" fillId="0" borderId="17" xfId="0" applyNumberFormat="1" applyFont="1" applyBorder="1" applyAlignment="1">
      <alignment vertical="top" wrapText="1"/>
    </xf>
    <xf numFmtId="49" fontId="0" fillId="0" borderId="5" xfId="0" applyNumberFormat="1" applyFont="1" applyBorder="1" applyAlignment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9" xfId="0" applyNumberFormat="1" applyFill="1" applyBorder="1" applyAlignment="1">
      <alignment vertical="top"/>
    </xf>
    <xf numFmtId="3" fontId="0" fillId="0" borderId="20" xfId="0" applyNumberFormat="1" applyFill="1" applyBorder="1" applyAlignment="1">
      <alignment vertical="top"/>
    </xf>
    <xf numFmtId="3" fontId="0" fillId="0" borderId="21" xfId="0" applyNumberFormat="1" applyFill="1" applyBorder="1" applyAlignment="1">
      <alignment vertical="top"/>
    </xf>
    <xf numFmtId="49" fontId="1" fillId="0" borderId="22" xfId="0" applyNumberFormat="1" applyFont="1" applyBorder="1" applyAlignment="1">
      <alignment vertical="top" wrapText="1"/>
    </xf>
    <xf numFmtId="3" fontId="1" fillId="0" borderId="23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3" fontId="0" fillId="0" borderId="9" xfId="0" applyNumberFormat="1" applyFill="1" applyBorder="1" applyAlignment="1">
      <alignment vertical="top"/>
    </xf>
    <xf numFmtId="0" fontId="2" fillId="0" borderId="24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0" xfId="0" applyNumberFormat="1" applyFon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9" fontId="0" fillId="0" borderId="31" xfId="0" applyNumberFormat="1" applyFont="1" applyBorder="1" applyAlignment="1">
      <alignment vertical="top" wrapText="1"/>
    </xf>
    <xf numFmtId="0" fontId="0" fillId="0" borderId="19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vertical="top"/>
    </xf>
    <xf numFmtId="0" fontId="0" fillId="0" borderId="32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vertical="top"/>
    </xf>
    <xf numFmtId="3" fontId="1" fillId="0" borderId="33" xfId="0" applyNumberFormat="1" applyFont="1" applyFill="1" applyBorder="1" applyAlignment="1">
      <alignment vertical="top"/>
    </xf>
    <xf numFmtId="3" fontId="0" fillId="0" borderId="34" xfId="0" applyNumberFormat="1" applyFill="1" applyBorder="1" applyAlignment="1">
      <alignment vertical="top"/>
    </xf>
    <xf numFmtId="0" fontId="1" fillId="0" borderId="35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vertical="top" wrapText="1"/>
    </xf>
    <xf numFmtId="3" fontId="0" fillId="0" borderId="36" xfId="0" applyNumberFormat="1" applyBorder="1" applyAlignment="1">
      <alignment vertical="top"/>
    </xf>
    <xf numFmtId="3" fontId="2" fillId="0" borderId="37" xfId="0" applyNumberFormat="1" applyFont="1" applyBorder="1" applyAlignment="1">
      <alignment horizontal="center" vertical="top"/>
    </xf>
    <xf numFmtId="3" fontId="0" fillId="0" borderId="31" xfId="0" applyNumberFormat="1" applyFill="1" applyBorder="1" applyAlignment="1">
      <alignment vertical="top"/>
    </xf>
    <xf numFmtId="3" fontId="0" fillId="0" borderId="17" xfId="0" applyNumberFormat="1" applyFill="1" applyBorder="1" applyAlignment="1">
      <alignment vertical="top"/>
    </xf>
    <xf numFmtId="3" fontId="0" fillId="0" borderId="38" xfId="0" applyNumberFormat="1" applyFill="1" applyBorder="1" applyAlignment="1">
      <alignment vertical="top"/>
    </xf>
    <xf numFmtId="3" fontId="0" fillId="0" borderId="39" xfId="0" applyNumberFormat="1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3" fontId="0" fillId="0" borderId="40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horizontal="right" vertical="top"/>
    </xf>
    <xf numFmtId="3" fontId="0" fillId="0" borderId="9" xfId="0" applyNumberFormat="1" applyFill="1" applyBorder="1" applyAlignment="1">
      <alignment horizontal="right" vertical="top"/>
    </xf>
    <xf numFmtId="49" fontId="1" fillId="0" borderId="41" xfId="0" applyNumberFormat="1" applyFont="1" applyBorder="1" applyAlignment="1">
      <alignment horizontal="center" vertical="top"/>
    </xf>
    <xf numFmtId="49" fontId="0" fillId="0" borderId="42" xfId="0" applyNumberFormat="1" applyFont="1" applyBorder="1" applyAlignment="1">
      <alignment horizontal="center" vertical="top"/>
    </xf>
    <xf numFmtId="49" fontId="0" fillId="0" borderId="43" xfId="0" applyNumberFormat="1" applyFont="1" applyBorder="1" applyAlignment="1">
      <alignment horizontal="center" vertical="top"/>
    </xf>
    <xf numFmtId="49" fontId="2" fillId="0" borderId="44" xfId="0" applyNumberFormat="1" applyFont="1" applyBorder="1" applyAlignment="1">
      <alignment horizontal="center" vertical="top"/>
    </xf>
    <xf numFmtId="49" fontId="1" fillId="0" borderId="42" xfId="0" applyNumberFormat="1" applyFont="1" applyBorder="1" applyAlignment="1">
      <alignment vertical="top"/>
    </xf>
    <xf numFmtId="49" fontId="0" fillId="0" borderId="43" xfId="0" applyNumberFormat="1" applyFont="1" applyBorder="1" applyAlignment="1">
      <alignment vertical="top"/>
    </xf>
    <xf numFmtId="49" fontId="1" fillId="0" borderId="43" xfId="0" applyNumberFormat="1" applyFont="1" applyBorder="1" applyAlignment="1">
      <alignment vertical="top" wrapText="1"/>
    </xf>
    <xf numFmtId="49" fontId="1" fillId="0" borderId="4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/>
    </xf>
    <xf numFmtId="0" fontId="1" fillId="0" borderId="23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8" xfId="0" applyNumberFormat="1" applyFont="1" applyBorder="1" applyAlignment="1">
      <alignment horizontal="center" vertical="top"/>
    </xf>
    <xf numFmtId="3" fontId="0" fillId="0" borderId="45" xfId="0" applyNumberFormat="1" applyBorder="1" applyAlignment="1">
      <alignment horizontal="center" vertical="top"/>
    </xf>
    <xf numFmtId="3" fontId="0" fillId="0" borderId="46" xfId="0" applyNumberFormat="1" applyBorder="1" applyAlignment="1">
      <alignment horizontal="center" vertical="top"/>
    </xf>
    <xf numFmtId="3" fontId="0" fillId="0" borderId="47" xfId="0" applyNumberFormat="1" applyBorder="1" applyAlignment="1">
      <alignment horizontal="center" vertical="top"/>
    </xf>
    <xf numFmtId="0" fontId="0" fillId="0" borderId="43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1" fillId="0" borderId="41" xfId="0" applyFont="1" applyBorder="1" applyAlignment="1">
      <alignment horizontal="center" vertical="top"/>
    </xf>
    <xf numFmtId="0" fontId="1" fillId="0" borderId="41" xfId="0" applyNumberFormat="1" applyFont="1" applyBorder="1" applyAlignment="1">
      <alignment horizontal="center" vertical="top"/>
    </xf>
    <xf numFmtId="0" fontId="0" fillId="0" borderId="48" xfId="0" applyNumberFormat="1" applyBorder="1" applyAlignment="1">
      <alignment horizontal="center" vertical="top"/>
    </xf>
    <xf numFmtId="0" fontId="0" fillId="0" borderId="50" xfId="0" applyNumberFormat="1" applyBorder="1" applyAlignment="1">
      <alignment horizontal="center" vertical="top"/>
    </xf>
    <xf numFmtId="0" fontId="0" fillId="0" borderId="51" xfId="0" applyBorder="1" applyAlignment="1">
      <alignment vertical="top"/>
    </xf>
    <xf numFmtId="0" fontId="1" fillId="0" borderId="15" xfId="0" applyNumberFormat="1" applyFont="1" applyBorder="1" applyAlignment="1">
      <alignment horizontal="center" vertical="top"/>
    </xf>
    <xf numFmtId="0" fontId="0" fillId="0" borderId="13" xfId="0" applyNumberFormat="1" applyBorder="1" applyAlignment="1">
      <alignment horizontal="center" vertical="top"/>
    </xf>
    <xf numFmtId="0" fontId="0" fillId="0" borderId="52" xfId="0" applyNumberFormat="1" applyBorder="1" applyAlignment="1">
      <alignment horizontal="center" vertical="top"/>
    </xf>
    <xf numFmtId="3" fontId="1" fillId="0" borderId="33" xfId="0" applyNumberFormat="1" applyFont="1" applyBorder="1" applyAlignment="1">
      <alignment vertical="top"/>
    </xf>
    <xf numFmtId="49" fontId="1" fillId="0" borderId="43" xfId="0" applyNumberFormat="1" applyFont="1" applyBorder="1" applyAlignment="1">
      <alignment vertical="top"/>
    </xf>
    <xf numFmtId="3" fontId="0" fillId="0" borderId="9" xfId="0" applyNumberFormat="1" applyFont="1" applyBorder="1" applyAlignment="1">
      <alignment vertical="top"/>
    </xf>
    <xf numFmtId="3" fontId="0" fillId="0" borderId="10" xfId="0" applyNumberFormat="1" applyFont="1" applyBorder="1" applyAlignment="1">
      <alignment vertical="top"/>
    </xf>
    <xf numFmtId="49" fontId="1" fillId="0" borderId="53" xfId="0" applyNumberFormat="1" applyFont="1" applyBorder="1" applyAlignment="1">
      <alignment vertical="top" wrapText="1"/>
    </xf>
    <xf numFmtId="3" fontId="1" fillId="0" borderId="41" xfId="0" applyNumberFormat="1" applyFont="1" applyFill="1" applyBorder="1" applyAlignment="1">
      <alignment vertical="top"/>
    </xf>
    <xf numFmtId="49" fontId="0" fillId="0" borderId="2" xfId="0" applyNumberFormat="1" applyFont="1" applyBorder="1" applyAlignment="1">
      <alignment vertical="top" wrapText="1"/>
    </xf>
    <xf numFmtId="3" fontId="0" fillId="0" borderId="46" xfId="0" applyNumberFormat="1" applyFont="1" applyFill="1" applyBorder="1" applyAlignment="1">
      <alignment vertical="top"/>
    </xf>
    <xf numFmtId="3" fontId="0" fillId="0" borderId="47" xfId="0" applyNumberFormat="1" applyFont="1" applyFill="1" applyBorder="1" applyAlignment="1">
      <alignment vertical="top"/>
    </xf>
    <xf numFmtId="3" fontId="0" fillId="0" borderId="31" xfId="0" applyNumberForma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0" fillId="0" borderId="0" xfId="0" applyNumberFormat="1" applyAlignment="1">
      <alignment vertical="top" wrapText="1"/>
    </xf>
    <xf numFmtId="49" fontId="1" fillId="0" borderId="42" xfId="0" applyNumberFormat="1" applyFont="1" applyBorder="1" applyAlignment="1">
      <alignment vertical="top" wrapText="1"/>
    </xf>
    <xf numFmtId="3" fontId="0" fillId="0" borderId="45" xfId="0" applyNumberFormat="1" applyFill="1" applyBorder="1" applyAlignment="1">
      <alignment vertical="top"/>
    </xf>
    <xf numFmtId="3" fontId="0" fillId="0" borderId="14" xfId="0" applyNumberFormat="1" applyFont="1" applyFill="1" applyBorder="1" applyAlignment="1">
      <alignment vertical="top"/>
    </xf>
    <xf numFmtId="3" fontId="0" fillId="0" borderId="14" xfId="0" applyNumberFormat="1" applyFont="1" applyFill="1" applyBorder="1" applyAlignment="1">
      <alignment horizontal="right" vertical="top"/>
    </xf>
    <xf numFmtId="3" fontId="0" fillId="0" borderId="17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49" fontId="0" fillId="0" borderId="29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49" fontId="1" fillId="0" borderId="35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center" vertical="top"/>
    </xf>
    <xf numFmtId="49" fontId="1" fillId="0" borderId="54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49" fontId="1" fillId="0" borderId="55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vertical="top" wrapText="1"/>
    </xf>
    <xf numFmtId="49" fontId="0" fillId="0" borderId="21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46" xfId="0" applyNumberFormat="1" applyFont="1" applyBorder="1" applyAlignment="1">
      <alignment horizontal="center" vertical="top"/>
    </xf>
    <xf numFmtId="0" fontId="0" fillId="0" borderId="56" xfId="0" applyNumberFormat="1" applyFont="1" applyBorder="1" applyAlignment="1">
      <alignment horizontal="center" vertical="top"/>
    </xf>
    <xf numFmtId="3" fontId="0" fillId="0" borderId="8" xfId="0" applyNumberFormat="1" applyFill="1" applyBorder="1" applyAlignment="1">
      <alignment vertical="top"/>
    </xf>
    <xf numFmtId="49" fontId="1" fillId="0" borderId="57" xfId="0" applyNumberFormat="1" applyFont="1" applyBorder="1" applyAlignment="1">
      <alignment vertical="top"/>
    </xf>
    <xf numFmtId="49" fontId="1" fillId="0" borderId="58" xfId="0" applyNumberFormat="1" applyFont="1" applyBorder="1" applyAlignment="1">
      <alignment vertical="top" wrapText="1"/>
    </xf>
    <xf numFmtId="3" fontId="0" fillId="0" borderId="59" xfId="0" applyNumberFormat="1" applyFill="1" applyBorder="1" applyAlignment="1">
      <alignment vertical="top"/>
    </xf>
    <xf numFmtId="0" fontId="0" fillId="0" borderId="60" xfId="0" applyNumberFormat="1" applyFont="1" applyBorder="1" applyAlignment="1">
      <alignment horizontal="center" vertical="top"/>
    </xf>
    <xf numFmtId="0" fontId="0" fillId="0" borderId="59" xfId="0" applyNumberFormat="1" applyFont="1" applyBorder="1" applyAlignment="1">
      <alignment horizontal="center" vertical="top"/>
    </xf>
    <xf numFmtId="49" fontId="0" fillId="0" borderId="43" xfId="0" applyNumberFormat="1" applyFont="1" applyBorder="1" applyAlignment="1">
      <alignment vertical="top" wrapText="1"/>
    </xf>
    <xf numFmtId="49" fontId="1" fillId="0" borderId="54" xfId="0" applyNumberFormat="1" applyFont="1" applyBorder="1" applyAlignment="1">
      <alignment vertical="top"/>
    </xf>
    <xf numFmtId="49" fontId="1" fillId="0" borderId="5" xfId="0" applyNumberFormat="1" applyFont="1" applyBorder="1" applyAlignment="1">
      <alignment vertical="top" wrapText="1"/>
    </xf>
    <xf numFmtId="3" fontId="0" fillId="0" borderId="46" xfId="0" applyNumberFormat="1" applyFill="1" applyBorder="1" applyAlignment="1">
      <alignment vertical="top"/>
    </xf>
    <xf numFmtId="3" fontId="0" fillId="0" borderId="47" xfId="0" applyNumberFormat="1" applyFill="1" applyBorder="1" applyAlignment="1">
      <alignment vertical="top"/>
    </xf>
    <xf numFmtId="49" fontId="1" fillId="0" borderId="61" xfId="0" applyNumberFormat="1" applyFont="1" applyBorder="1" applyAlignment="1">
      <alignment vertical="top" wrapText="1"/>
    </xf>
    <xf numFmtId="49" fontId="1" fillId="0" borderId="57" xfId="0" applyNumberFormat="1" applyFont="1" applyBorder="1" applyAlignment="1">
      <alignment vertical="top" wrapText="1"/>
    </xf>
    <xf numFmtId="0" fontId="0" fillId="0" borderId="62" xfId="0" applyNumberFormat="1" applyFont="1" applyBorder="1" applyAlignment="1">
      <alignment horizontal="center" vertical="top"/>
    </xf>
    <xf numFmtId="0" fontId="0" fillId="0" borderId="63" xfId="0" applyNumberFormat="1" applyFont="1" applyBorder="1" applyAlignment="1">
      <alignment horizontal="center" vertical="top"/>
    </xf>
    <xf numFmtId="49" fontId="0" fillId="0" borderId="64" xfId="0" applyNumberFormat="1" applyFont="1" applyBorder="1" applyAlignment="1">
      <alignment vertical="top" wrapText="1"/>
    </xf>
    <xf numFmtId="3" fontId="0" fillId="0" borderId="65" xfId="0" applyNumberFormat="1" applyFill="1" applyBorder="1" applyAlignment="1">
      <alignment vertical="top"/>
    </xf>
    <xf numFmtId="3" fontId="0" fillId="0" borderId="63" xfId="0" applyNumberFormat="1" applyFill="1" applyBorder="1" applyAlignment="1">
      <alignment vertical="top"/>
    </xf>
    <xf numFmtId="3" fontId="0" fillId="0" borderId="66" xfId="0" applyNumberFormat="1" applyFill="1" applyBorder="1" applyAlignment="1">
      <alignment vertical="top"/>
    </xf>
    <xf numFmtId="0" fontId="1" fillId="0" borderId="43" xfId="0" applyFont="1" applyBorder="1" applyAlignment="1">
      <alignment vertical="top"/>
    </xf>
    <xf numFmtId="49" fontId="0" fillId="0" borderId="58" xfId="0" applyNumberFormat="1" applyFont="1" applyBorder="1" applyAlignment="1">
      <alignment vertical="top" wrapText="1"/>
    </xf>
    <xf numFmtId="49" fontId="1" fillId="0" borderId="67" xfId="0" applyNumberFormat="1" applyFont="1" applyBorder="1" applyAlignment="1">
      <alignment horizontal="center" vertical="top"/>
    </xf>
    <xf numFmtId="0" fontId="1" fillId="0" borderId="68" xfId="0" applyNumberFormat="1" applyFont="1" applyBorder="1" applyAlignment="1">
      <alignment horizontal="center" vertical="top"/>
    </xf>
    <xf numFmtId="0" fontId="1" fillId="0" borderId="69" xfId="0" applyNumberFormat="1" applyFont="1" applyBorder="1" applyAlignment="1">
      <alignment horizontal="center" vertical="top"/>
    </xf>
    <xf numFmtId="49" fontId="1" fillId="0" borderId="70" xfId="0" applyNumberFormat="1" applyFont="1" applyBorder="1" applyAlignment="1">
      <alignment vertical="top" wrapText="1"/>
    </xf>
    <xf numFmtId="3" fontId="1" fillId="0" borderId="68" xfId="0" applyNumberFormat="1" applyFont="1" applyBorder="1" applyAlignment="1">
      <alignment vertical="top"/>
    </xf>
    <xf numFmtId="3" fontId="1" fillId="0" borderId="71" xfId="0" applyNumberFormat="1" applyFont="1" applyBorder="1" applyAlignment="1">
      <alignment vertical="top"/>
    </xf>
    <xf numFmtId="3" fontId="1" fillId="0" borderId="72" xfId="0" applyNumberFormat="1" applyFont="1" applyBorder="1" applyAlignment="1">
      <alignment vertical="top"/>
    </xf>
    <xf numFmtId="3" fontId="0" fillId="0" borderId="18" xfId="0" applyNumberForma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73" xfId="0" applyFont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/>
    </xf>
    <xf numFmtId="49" fontId="0" fillId="0" borderId="14" xfId="0" applyNumberFormat="1" applyFill="1" applyBorder="1" applyAlignment="1">
      <alignment horizontal="right" vertical="top"/>
    </xf>
    <xf numFmtId="3" fontId="0" fillId="0" borderId="19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/>
    </xf>
    <xf numFmtId="49" fontId="1" fillId="0" borderId="74" xfId="0" applyNumberFormat="1" applyFont="1" applyBorder="1" applyAlignment="1">
      <alignment horizontal="center" vertical="top"/>
    </xf>
    <xf numFmtId="0" fontId="1" fillId="0" borderId="74" xfId="0" applyNumberFormat="1" applyFont="1" applyBorder="1" applyAlignment="1">
      <alignment horizontal="center" vertical="top"/>
    </xf>
    <xf numFmtId="49" fontId="1" fillId="0" borderId="74" xfId="0" applyNumberFormat="1" applyFont="1" applyBorder="1" applyAlignment="1">
      <alignment vertical="top" wrapText="1"/>
    </xf>
    <xf numFmtId="3" fontId="1" fillId="0" borderId="74" xfId="0" applyNumberFormat="1" applyFont="1" applyFill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3" fontId="1" fillId="0" borderId="0" xfId="0" applyNumberFormat="1" applyFont="1" applyFill="1" applyBorder="1" applyAlignment="1">
      <alignment vertical="top"/>
    </xf>
    <xf numFmtId="49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0" fillId="0" borderId="34" xfId="0" applyNumberFormat="1" applyFont="1" applyBorder="1" applyAlignment="1">
      <alignment horizontal="center" vertical="top"/>
    </xf>
    <xf numFmtId="49" fontId="0" fillId="0" borderId="75" xfId="0" applyNumberFormat="1" applyFont="1" applyBorder="1" applyAlignment="1">
      <alignment vertical="top" wrapText="1"/>
    </xf>
    <xf numFmtId="3" fontId="1" fillId="0" borderId="41" xfId="0" applyNumberFormat="1" applyFont="1" applyBorder="1" applyAlignment="1">
      <alignment vertical="top"/>
    </xf>
    <xf numFmtId="3" fontId="0" fillId="0" borderId="76" xfId="0" applyNumberFormat="1" applyBorder="1" applyAlignment="1">
      <alignment vertical="top"/>
    </xf>
    <xf numFmtId="3" fontId="0" fillId="0" borderId="77" xfId="0" applyNumberFormat="1" applyBorder="1" applyAlignment="1">
      <alignment vertical="top"/>
    </xf>
    <xf numFmtId="3" fontId="0" fillId="0" borderId="78" xfId="0" applyNumberFormat="1" applyBorder="1" applyAlignment="1">
      <alignment vertical="top"/>
    </xf>
    <xf numFmtId="3" fontId="0" fillId="0" borderId="7" xfId="0" applyNumberFormat="1" applyFont="1" applyBorder="1" applyAlignment="1">
      <alignment horizontal="center" vertical="top"/>
    </xf>
    <xf numFmtId="3" fontId="0" fillId="0" borderId="51" xfId="0" applyNumberFormat="1" applyFont="1" applyBorder="1" applyAlignment="1">
      <alignment horizontal="center" vertical="top"/>
    </xf>
    <xf numFmtId="0" fontId="0" fillId="0" borderId="45" xfId="0" applyNumberFormat="1" applyFont="1" applyBorder="1" applyAlignment="1">
      <alignment horizontal="center" vertical="top" textRotation="90"/>
    </xf>
    <xf numFmtId="0" fontId="0" fillId="0" borderId="8" xfId="0" applyBorder="1" applyAlignment="1">
      <alignment horizontal="center" vertical="top"/>
    </xf>
    <xf numFmtId="0" fontId="0" fillId="0" borderId="79" xfId="0" applyBorder="1" applyAlignment="1">
      <alignment horizontal="center" vertical="top"/>
    </xf>
    <xf numFmtId="0" fontId="0" fillId="0" borderId="46" xfId="0" applyBorder="1" applyAlignment="1">
      <alignment horizontal="center" vertical="top" textRotation="90"/>
    </xf>
    <xf numFmtId="0" fontId="0" fillId="0" borderId="9" xfId="0" applyBorder="1" applyAlignment="1">
      <alignment horizontal="center" vertical="top" textRotation="90"/>
    </xf>
    <xf numFmtId="0" fontId="0" fillId="0" borderId="52" xfId="0" applyBorder="1" applyAlignment="1">
      <alignment horizontal="center" vertical="top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90" zoomScaleNormal="90" workbookViewId="0" topLeftCell="A1">
      <pane ySplit="4" topLeftCell="BM30" activePane="bottomLeft" state="frozen"/>
      <selection pane="topLeft" activeCell="A1" sqref="A1"/>
      <selection pane="bottomLeft" activeCell="H33" sqref="H33"/>
    </sheetView>
  </sheetViews>
  <sheetFormatPr defaultColWidth="9.00390625" defaultRowHeight="12.75"/>
  <cols>
    <col min="1" max="1" width="27.875" style="1" customWidth="1"/>
    <col min="2" max="3" width="4.125" style="4" bestFit="1" customWidth="1"/>
    <col min="4" max="4" width="52.50390625" style="3" customWidth="1"/>
    <col min="5" max="5" width="16.00390625" style="26" customWidth="1"/>
    <col min="6" max="7" width="10.875" style="26" customWidth="1"/>
    <col min="8" max="8" width="11.50390625" style="26" customWidth="1"/>
    <col min="9" max="9" width="10.875" style="26" customWidth="1"/>
    <col min="10" max="10" width="10.375" style="2" bestFit="1" customWidth="1"/>
    <col min="11" max="16384" width="9.375" style="2" customWidth="1"/>
  </cols>
  <sheetData>
    <row r="1" spans="1:9" ht="12.75">
      <c r="A1" s="67" t="s">
        <v>0</v>
      </c>
      <c r="B1" s="180" t="s">
        <v>1</v>
      </c>
      <c r="C1" s="183" t="s">
        <v>2</v>
      </c>
      <c r="D1" s="6" t="s">
        <v>3</v>
      </c>
      <c r="E1" s="78" t="s">
        <v>4</v>
      </c>
      <c r="F1" s="79" t="s">
        <v>21</v>
      </c>
      <c r="G1" s="178" t="s">
        <v>16</v>
      </c>
      <c r="H1" s="179"/>
      <c r="I1" s="80" t="s">
        <v>14</v>
      </c>
    </row>
    <row r="2" spans="1:9" ht="12.75">
      <c r="A2" s="68" t="s">
        <v>12</v>
      </c>
      <c r="B2" s="181"/>
      <c r="C2" s="184"/>
      <c r="D2" s="7" t="s">
        <v>5</v>
      </c>
      <c r="E2" s="14" t="s">
        <v>6</v>
      </c>
      <c r="F2" s="15" t="s">
        <v>7</v>
      </c>
      <c r="G2" s="15" t="s">
        <v>8</v>
      </c>
      <c r="H2" s="15" t="s">
        <v>9</v>
      </c>
      <c r="I2" s="16" t="s">
        <v>15</v>
      </c>
    </row>
    <row r="3" spans="1:9" ht="12.75">
      <c r="A3" s="68" t="s">
        <v>121</v>
      </c>
      <c r="B3" s="182"/>
      <c r="C3" s="185"/>
      <c r="D3" s="8"/>
      <c r="E3" s="14" t="s">
        <v>10</v>
      </c>
      <c r="F3" s="20"/>
      <c r="G3" s="15"/>
      <c r="H3" s="15"/>
      <c r="I3" s="56"/>
    </row>
    <row r="4" spans="1:10" s="19" customFormat="1" ht="12.75">
      <c r="A4" s="69" t="s">
        <v>18</v>
      </c>
      <c r="B4" s="74">
        <v>2</v>
      </c>
      <c r="C4" s="38">
        <v>3</v>
      </c>
      <c r="D4" s="9" t="s">
        <v>19</v>
      </c>
      <c r="E4" s="17" t="s">
        <v>20</v>
      </c>
      <c r="F4" s="18">
        <v>6</v>
      </c>
      <c r="G4" s="18">
        <v>7</v>
      </c>
      <c r="H4" s="18">
        <v>8</v>
      </c>
      <c r="I4" s="57">
        <v>9</v>
      </c>
      <c r="J4" s="2"/>
    </row>
    <row r="5" spans="1:9" ht="12.75">
      <c r="A5" s="96" t="s">
        <v>99</v>
      </c>
      <c r="B5" s="130">
        <v>1</v>
      </c>
      <c r="C5" s="124"/>
      <c r="D5" s="98" t="s">
        <v>50</v>
      </c>
      <c r="E5" s="30">
        <f>SUM(F5:G5,I5)</f>
        <v>4000</v>
      </c>
      <c r="F5" s="135">
        <v>2000</v>
      </c>
      <c r="G5" s="135">
        <v>2000</v>
      </c>
      <c r="H5" s="135">
        <v>0</v>
      </c>
      <c r="I5" s="136">
        <v>0</v>
      </c>
    </row>
    <row r="6" spans="1:9" ht="13.5" customHeight="1">
      <c r="A6" s="114"/>
      <c r="B6" s="48">
        <v>1</v>
      </c>
      <c r="C6" s="113"/>
      <c r="D6" s="28" t="s">
        <v>70</v>
      </c>
      <c r="E6" s="31">
        <f>SUM(F6:G6,I6)</f>
        <v>1485</v>
      </c>
      <c r="F6" s="23">
        <v>520</v>
      </c>
      <c r="G6" s="23">
        <v>965</v>
      </c>
      <c r="H6" s="23">
        <v>900</v>
      </c>
      <c r="I6" s="59">
        <v>0</v>
      </c>
    </row>
    <row r="7" spans="1:9" ht="13.5" customHeight="1">
      <c r="A7" s="114"/>
      <c r="B7" s="48">
        <v>1</v>
      </c>
      <c r="C7" s="113"/>
      <c r="D7" s="28" t="s">
        <v>64</v>
      </c>
      <c r="E7" s="31">
        <f>SUM(F7:G7,I7)</f>
        <v>4000</v>
      </c>
      <c r="F7" s="23">
        <v>2000</v>
      </c>
      <c r="G7" s="23">
        <v>2000</v>
      </c>
      <c r="H7" s="23">
        <v>0</v>
      </c>
      <c r="I7" s="59">
        <v>0</v>
      </c>
    </row>
    <row r="8" spans="1:9" ht="13.5" customHeight="1">
      <c r="A8" s="114"/>
      <c r="B8" s="120">
        <v>1</v>
      </c>
      <c r="C8" s="120"/>
      <c r="D8" s="12" t="s">
        <v>65</v>
      </c>
      <c r="E8" s="31">
        <f>SUM(F8:G8,I8)</f>
        <v>6883</v>
      </c>
      <c r="F8" s="37">
        <v>6196</v>
      </c>
      <c r="G8" s="37">
        <v>500</v>
      </c>
      <c r="H8" s="37">
        <v>0</v>
      </c>
      <c r="I8" s="62">
        <v>187</v>
      </c>
    </row>
    <row r="9" spans="1:9" ht="13.5" customHeight="1">
      <c r="A9" s="72"/>
      <c r="B9" s="48">
        <v>1</v>
      </c>
      <c r="C9" s="113"/>
      <c r="D9" s="10" t="s">
        <v>114</v>
      </c>
      <c r="E9" s="31">
        <f>SUM(F9:G9,I9)</f>
        <v>728050</v>
      </c>
      <c r="F9" s="23">
        <v>64770</v>
      </c>
      <c r="G9" s="23">
        <v>583560</v>
      </c>
      <c r="H9" s="23">
        <v>0</v>
      </c>
      <c r="I9" s="59">
        <v>79720</v>
      </c>
    </row>
    <row r="10" spans="1:9" ht="13.5" customHeight="1">
      <c r="A10" s="93"/>
      <c r="B10" s="76"/>
      <c r="C10" s="42"/>
      <c r="D10" s="43" t="s">
        <v>110</v>
      </c>
      <c r="E10" s="32"/>
      <c r="F10" s="27"/>
      <c r="G10" s="27"/>
      <c r="H10" s="27"/>
      <c r="I10" s="61"/>
    </row>
    <row r="11" spans="1:9" ht="13.5" customHeight="1">
      <c r="A11" s="93"/>
      <c r="B11" s="48">
        <v>1</v>
      </c>
      <c r="C11" s="40"/>
      <c r="D11" s="110" t="s">
        <v>36</v>
      </c>
      <c r="E11" s="32">
        <f>SUM(F11:G11,I11)</f>
        <v>249972</v>
      </c>
      <c r="F11" s="23">
        <v>124986</v>
      </c>
      <c r="G11" s="23">
        <v>124986</v>
      </c>
      <c r="H11" s="23">
        <v>0</v>
      </c>
      <c r="I11" s="59"/>
    </row>
    <row r="12" spans="1:9" ht="12.75">
      <c r="A12" s="71"/>
      <c r="B12" s="48">
        <v>1</v>
      </c>
      <c r="C12" s="40"/>
      <c r="D12" s="110" t="s">
        <v>37</v>
      </c>
      <c r="E12" s="32">
        <f aca="true" t="shared" si="0" ref="E12:E24">SUM(F12:G12,I12)</f>
        <v>848833</v>
      </c>
      <c r="F12" s="23">
        <v>84883</v>
      </c>
      <c r="G12" s="23">
        <v>763950</v>
      </c>
      <c r="H12" s="64">
        <v>0</v>
      </c>
      <c r="I12" s="59">
        <v>0</v>
      </c>
    </row>
    <row r="13" spans="1:9" ht="12.75">
      <c r="A13" s="71"/>
      <c r="B13" s="48">
        <v>1</v>
      </c>
      <c r="C13" s="40"/>
      <c r="D13" s="110" t="s">
        <v>38</v>
      </c>
      <c r="E13" s="32">
        <f t="shared" si="0"/>
        <v>390000</v>
      </c>
      <c r="F13" s="23">
        <v>21600</v>
      </c>
      <c r="G13" s="23">
        <v>351000</v>
      </c>
      <c r="H13" s="64">
        <v>0</v>
      </c>
      <c r="I13" s="59">
        <v>17400</v>
      </c>
    </row>
    <row r="14" spans="1:9" ht="12.75">
      <c r="A14" s="71"/>
      <c r="B14" s="48">
        <v>1</v>
      </c>
      <c r="C14" s="40"/>
      <c r="D14" s="110" t="s">
        <v>108</v>
      </c>
      <c r="E14" s="32">
        <f t="shared" si="0"/>
        <v>125000</v>
      </c>
      <c r="F14" s="23">
        <v>12500</v>
      </c>
      <c r="G14" s="23">
        <v>112500</v>
      </c>
      <c r="H14" s="158" t="s">
        <v>115</v>
      </c>
      <c r="I14" s="59">
        <v>0</v>
      </c>
    </row>
    <row r="15" spans="1:9" ht="12.75">
      <c r="A15" s="71"/>
      <c r="B15" s="48">
        <v>1</v>
      </c>
      <c r="C15" s="40"/>
      <c r="D15" s="110" t="s">
        <v>39</v>
      </c>
      <c r="E15" s="32">
        <f t="shared" si="0"/>
        <v>125000</v>
      </c>
      <c r="F15" s="23">
        <v>12500</v>
      </c>
      <c r="G15" s="23">
        <v>112500</v>
      </c>
      <c r="H15" s="64">
        <v>0</v>
      </c>
      <c r="I15" s="59">
        <v>0</v>
      </c>
    </row>
    <row r="16" spans="1:9" ht="12.75">
      <c r="A16" s="71"/>
      <c r="B16" s="48">
        <v>1</v>
      </c>
      <c r="C16" s="40"/>
      <c r="D16" s="110" t="s">
        <v>40</v>
      </c>
      <c r="E16" s="32">
        <f t="shared" si="0"/>
        <v>161000</v>
      </c>
      <c r="F16" s="23">
        <v>16100</v>
      </c>
      <c r="G16" s="23">
        <v>144900</v>
      </c>
      <c r="H16" s="64">
        <v>0</v>
      </c>
      <c r="I16" s="59">
        <v>0</v>
      </c>
    </row>
    <row r="17" spans="1:9" ht="12.75">
      <c r="A17" s="71"/>
      <c r="B17" s="48">
        <v>1</v>
      </c>
      <c r="C17" s="40"/>
      <c r="D17" s="110" t="s">
        <v>41</v>
      </c>
      <c r="E17" s="32">
        <f t="shared" si="0"/>
        <v>401000</v>
      </c>
      <c r="F17" s="23">
        <v>40100</v>
      </c>
      <c r="G17" s="23">
        <v>360900</v>
      </c>
      <c r="H17" s="64">
        <v>0</v>
      </c>
      <c r="I17" s="59">
        <v>0</v>
      </c>
    </row>
    <row r="18" spans="1:9" ht="12.75">
      <c r="A18" s="71"/>
      <c r="B18" s="48">
        <v>1</v>
      </c>
      <c r="C18" s="40"/>
      <c r="D18" s="110" t="s">
        <v>42</v>
      </c>
      <c r="E18" s="32">
        <f t="shared" si="0"/>
        <v>765000</v>
      </c>
      <c r="F18" s="23">
        <v>76500</v>
      </c>
      <c r="G18" s="23">
        <v>688500</v>
      </c>
      <c r="H18" s="64">
        <v>0</v>
      </c>
      <c r="I18" s="59">
        <v>0</v>
      </c>
    </row>
    <row r="19" spans="1:9" ht="25.5">
      <c r="A19" s="71"/>
      <c r="B19" s="48">
        <v>1</v>
      </c>
      <c r="C19" s="40"/>
      <c r="D19" s="110" t="s">
        <v>43</v>
      </c>
      <c r="E19" s="32">
        <f t="shared" si="0"/>
        <v>800000</v>
      </c>
      <c r="F19" s="23">
        <v>80000</v>
      </c>
      <c r="G19" s="23">
        <v>720000</v>
      </c>
      <c r="H19" s="64">
        <v>0</v>
      </c>
      <c r="I19" s="59">
        <v>0</v>
      </c>
    </row>
    <row r="20" spans="1:9" ht="12.75">
      <c r="A20" s="71"/>
      <c r="B20" s="48">
        <v>1</v>
      </c>
      <c r="C20" s="40"/>
      <c r="D20" s="110" t="s">
        <v>109</v>
      </c>
      <c r="E20" s="32">
        <f t="shared" si="0"/>
        <v>261000</v>
      </c>
      <c r="F20" s="23">
        <v>26100</v>
      </c>
      <c r="G20" s="23">
        <v>234900</v>
      </c>
      <c r="H20" s="158" t="s">
        <v>116</v>
      </c>
      <c r="I20" s="59">
        <v>0</v>
      </c>
    </row>
    <row r="21" spans="1:9" ht="12.75">
      <c r="A21" s="71"/>
      <c r="B21" s="48">
        <v>1</v>
      </c>
      <c r="C21" s="40"/>
      <c r="D21" s="110" t="s">
        <v>44</v>
      </c>
      <c r="E21" s="32">
        <f t="shared" si="0"/>
        <v>490000</v>
      </c>
      <c r="F21" s="23">
        <v>49000</v>
      </c>
      <c r="G21" s="23">
        <v>441000</v>
      </c>
      <c r="H21" s="64">
        <v>0</v>
      </c>
      <c r="I21" s="59">
        <v>0</v>
      </c>
    </row>
    <row r="22" spans="1:9" ht="12.75">
      <c r="A22" s="71"/>
      <c r="B22" s="48">
        <v>1</v>
      </c>
      <c r="C22" s="40"/>
      <c r="D22" s="110" t="s">
        <v>45</v>
      </c>
      <c r="E22" s="32">
        <f t="shared" si="0"/>
        <v>630000</v>
      </c>
      <c r="F22" s="23">
        <v>63000</v>
      </c>
      <c r="G22" s="23">
        <v>567000</v>
      </c>
      <c r="H22" s="64">
        <v>0</v>
      </c>
      <c r="I22" s="59">
        <v>0</v>
      </c>
    </row>
    <row r="23" spans="1:9" ht="12.75">
      <c r="A23" s="71"/>
      <c r="B23" s="48">
        <v>1</v>
      </c>
      <c r="C23" s="40"/>
      <c r="D23" s="110" t="s">
        <v>46</v>
      </c>
      <c r="E23" s="32">
        <f t="shared" si="0"/>
        <v>1100000</v>
      </c>
      <c r="F23" s="23">
        <v>110000</v>
      </c>
      <c r="G23" s="23">
        <v>990000</v>
      </c>
      <c r="H23" s="64">
        <v>0</v>
      </c>
      <c r="I23" s="59">
        <v>0</v>
      </c>
    </row>
    <row r="24" spans="1:9" ht="13.5" thickBot="1">
      <c r="A24" s="71"/>
      <c r="B24" s="48">
        <v>1</v>
      </c>
      <c r="C24" s="40"/>
      <c r="D24" s="110" t="s">
        <v>47</v>
      </c>
      <c r="E24" s="32">
        <f t="shared" si="0"/>
        <v>450000</v>
      </c>
      <c r="F24" s="23">
        <v>45000</v>
      </c>
      <c r="G24" s="23">
        <v>405000</v>
      </c>
      <c r="H24" s="64">
        <v>0</v>
      </c>
      <c r="I24" s="59">
        <v>0</v>
      </c>
    </row>
    <row r="25" spans="1:9" ht="13.5" thickTop="1">
      <c r="A25" s="66" t="s">
        <v>17</v>
      </c>
      <c r="B25" s="75">
        <f>SUM(B5:B24)</f>
        <v>19</v>
      </c>
      <c r="C25" s="5">
        <f>SUM(C5:C24)</f>
        <v>0</v>
      </c>
      <c r="D25" s="34"/>
      <c r="E25" s="97">
        <f>SUM(E5:E9)</f>
        <v>744418</v>
      </c>
      <c r="F25" s="25">
        <f>SUM(F5:F9)</f>
        <v>75486</v>
      </c>
      <c r="G25" s="25">
        <f>SUM(G5:G9)</f>
        <v>589025</v>
      </c>
      <c r="H25" s="25">
        <f>SUM(H5:H9)</f>
        <v>900</v>
      </c>
      <c r="I25" s="52">
        <f>SUM(I5:I9)</f>
        <v>79907</v>
      </c>
    </row>
    <row r="26" spans="1:9" ht="12.75" customHeight="1">
      <c r="A26" s="70" t="s">
        <v>13</v>
      </c>
      <c r="B26" s="46">
        <v>1</v>
      </c>
      <c r="C26" s="39"/>
      <c r="D26" s="110" t="s">
        <v>33</v>
      </c>
      <c r="E26" s="30">
        <f>SUM(F26:G26,I26)</f>
        <v>67000</v>
      </c>
      <c r="F26" s="22">
        <v>20100</v>
      </c>
      <c r="G26" s="22">
        <v>46900</v>
      </c>
      <c r="H26" s="22">
        <v>14700</v>
      </c>
      <c r="I26" s="58">
        <v>0</v>
      </c>
    </row>
    <row r="27" spans="1:9" ht="25.5">
      <c r="A27" s="93"/>
      <c r="B27" s="76"/>
      <c r="C27" s="42"/>
      <c r="D27" s="43" t="s">
        <v>80</v>
      </c>
      <c r="E27" s="32"/>
      <c r="F27" s="27"/>
      <c r="G27" s="27"/>
      <c r="H27" s="27"/>
      <c r="I27" s="61"/>
    </row>
    <row r="28" spans="1:9" ht="12" customHeight="1">
      <c r="A28" s="93"/>
      <c r="B28" s="76">
        <v>1</v>
      </c>
      <c r="C28" s="42"/>
      <c r="D28" s="110" t="s">
        <v>81</v>
      </c>
      <c r="E28" s="32">
        <f aca="true" t="shared" si="1" ref="E28:E34">SUM(F28:G28,I28)</f>
        <v>10146</v>
      </c>
      <c r="F28" s="27">
        <v>3382</v>
      </c>
      <c r="G28" s="27">
        <v>3382</v>
      </c>
      <c r="H28" s="27">
        <v>3382</v>
      </c>
      <c r="I28" s="61">
        <v>3382</v>
      </c>
    </row>
    <row r="29" spans="1:9" ht="12.75" customHeight="1">
      <c r="A29" s="93"/>
      <c r="B29" s="76">
        <v>1</v>
      </c>
      <c r="C29" s="42"/>
      <c r="D29" s="110" t="s">
        <v>82</v>
      </c>
      <c r="E29" s="32">
        <f t="shared" si="1"/>
        <v>21602</v>
      </c>
      <c r="F29" s="27">
        <v>7120</v>
      </c>
      <c r="G29" s="27">
        <v>7120</v>
      </c>
      <c r="H29" s="27">
        <v>7120</v>
      </c>
      <c r="I29" s="61">
        <v>7362</v>
      </c>
    </row>
    <row r="30" spans="1:9" ht="12.75" customHeight="1">
      <c r="A30" s="93"/>
      <c r="B30" s="76">
        <v>1</v>
      </c>
      <c r="C30" s="42"/>
      <c r="D30" s="110" t="s">
        <v>83</v>
      </c>
      <c r="E30" s="32">
        <f t="shared" si="1"/>
        <v>24477</v>
      </c>
      <c r="F30" s="27">
        <v>8159</v>
      </c>
      <c r="G30" s="27">
        <v>8159</v>
      </c>
      <c r="H30" s="27">
        <v>8159</v>
      </c>
      <c r="I30" s="61">
        <v>8159</v>
      </c>
    </row>
    <row r="31" spans="1:9" ht="12.75" customHeight="1">
      <c r="A31" s="93"/>
      <c r="B31" s="76">
        <v>1</v>
      </c>
      <c r="C31" s="42"/>
      <c r="D31" s="110" t="s">
        <v>84</v>
      </c>
      <c r="E31" s="32">
        <f t="shared" si="1"/>
        <v>7461</v>
      </c>
      <c r="F31" s="27">
        <v>2487</v>
      </c>
      <c r="G31" s="27">
        <v>2487</v>
      </c>
      <c r="H31" s="27">
        <v>2487</v>
      </c>
      <c r="I31" s="61">
        <v>2487</v>
      </c>
    </row>
    <row r="32" spans="1:9" ht="13.5" customHeight="1">
      <c r="A32" s="93"/>
      <c r="B32" s="76">
        <v>1</v>
      </c>
      <c r="C32" s="42"/>
      <c r="D32" s="110" t="s">
        <v>85</v>
      </c>
      <c r="E32" s="32">
        <f t="shared" si="1"/>
        <v>18009</v>
      </c>
      <c r="F32" s="27">
        <v>6003</v>
      </c>
      <c r="G32" s="27">
        <v>6003</v>
      </c>
      <c r="H32" s="27">
        <v>6003</v>
      </c>
      <c r="I32" s="61">
        <v>6003</v>
      </c>
    </row>
    <row r="33" spans="1:9" ht="12.75">
      <c r="A33" s="93"/>
      <c r="B33" s="76">
        <v>1</v>
      </c>
      <c r="C33" s="42"/>
      <c r="D33" s="110" t="s">
        <v>86</v>
      </c>
      <c r="E33" s="32">
        <f t="shared" si="1"/>
        <v>28580</v>
      </c>
      <c r="F33" s="27">
        <v>9515</v>
      </c>
      <c r="G33" s="27">
        <v>9515</v>
      </c>
      <c r="H33" s="27">
        <v>9515</v>
      </c>
      <c r="I33" s="61">
        <v>9550</v>
      </c>
    </row>
    <row r="34" spans="1:9" ht="12.75">
      <c r="A34" s="93"/>
      <c r="B34" s="76">
        <v>1</v>
      </c>
      <c r="C34" s="42"/>
      <c r="D34" s="110" t="s">
        <v>87</v>
      </c>
      <c r="E34" s="32">
        <f t="shared" si="1"/>
        <v>27948</v>
      </c>
      <c r="F34" s="27">
        <v>9182</v>
      </c>
      <c r="G34" s="27">
        <v>9182</v>
      </c>
      <c r="H34" s="27">
        <v>9182</v>
      </c>
      <c r="I34" s="61">
        <v>9584</v>
      </c>
    </row>
    <row r="35" spans="1:9" ht="12.75" customHeight="1">
      <c r="A35" s="93"/>
      <c r="B35" s="76">
        <v>1</v>
      </c>
      <c r="C35" s="42"/>
      <c r="D35" s="110" t="s">
        <v>88</v>
      </c>
      <c r="E35" s="32">
        <f aca="true" t="shared" si="2" ref="E35:E43">SUM(F35:G35,I35)</f>
        <v>11433</v>
      </c>
      <c r="F35" s="27">
        <v>3811</v>
      </c>
      <c r="G35" s="27">
        <v>3811</v>
      </c>
      <c r="H35" s="27">
        <v>3811</v>
      </c>
      <c r="I35" s="61">
        <v>3811</v>
      </c>
    </row>
    <row r="36" spans="1:9" ht="12.75">
      <c r="A36" s="93"/>
      <c r="B36" s="76">
        <v>1</v>
      </c>
      <c r="C36" s="42"/>
      <c r="D36" s="110" t="s">
        <v>89</v>
      </c>
      <c r="E36" s="32">
        <f t="shared" si="2"/>
        <v>11748</v>
      </c>
      <c r="F36" s="27">
        <v>3916</v>
      </c>
      <c r="G36" s="27">
        <v>3916</v>
      </c>
      <c r="H36" s="27">
        <v>3916</v>
      </c>
      <c r="I36" s="61">
        <v>3916</v>
      </c>
    </row>
    <row r="37" spans="1:9" ht="12.75">
      <c r="A37" s="93"/>
      <c r="B37" s="76">
        <v>1</v>
      </c>
      <c r="C37" s="42"/>
      <c r="D37" s="110" t="s">
        <v>90</v>
      </c>
      <c r="E37" s="32">
        <f t="shared" si="2"/>
        <v>11757</v>
      </c>
      <c r="F37" s="27">
        <v>3919</v>
      </c>
      <c r="G37" s="27">
        <v>3919</v>
      </c>
      <c r="H37" s="27">
        <v>3919</v>
      </c>
      <c r="I37" s="61">
        <v>3919</v>
      </c>
    </row>
    <row r="38" spans="1:9" ht="11.25" customHeight="1">
      <c r="A38" s="93"/>
      <c r="B38" s="76">
        <v>1</v>
      </c>
      <c r="C38" s="42"/>
      <c r="D38" s="110" t="s">
        <v>91</v>
      </c>
      <c r="E38" s="32">
        <f t="shared" si="2"/>
        <v>6222</v>
      </c>
      <c r="F38" s="27">
        <v>2074</v>
      </c>
      <c r="G38" s="27">
        <v>2074</v>
      </c>
      <c r="H38" s="27">
        <v>2074</v>
      </c>
      <c r="I38" s="61">
        <v>2074</v>
      </c>
    </row>
    <row r="39" spans="1:9" ht="12" customHeight="1">
      <c r="A39" s="93"/>
      <c r="B39" s="76">
        <v>1</v>
      </c>
      <c r="C39" s="42"/>
      <c r="D39" s="110" t="s">
        <v>92</v>
      </c>
      <c r="E39" s="32">
        <f t="shared" si="2"/>
        <v>3763</v>
      </c>
      <c r="F39" s="27">
        <v>1215</v>
      </c>
      <c r="G39" s="27">
        <v>1215</v>
      </c>
      <c r="H39" s="27">
        <v>0</v>
      </c>
      <c r="I39" s="61">
        <v>1333</v>
      </c>
    </row>
    <row r="40" spans="1:9" ht="12.75" customHeight="1">
      <c r="A40" s="93"/>
      <c r="B40" s="76">
        <v>1</v>
      </c>
      <c r="C40" s="42"/>
      <c r="D40" s="110" t="s">
        <v>93</v>
      </c>
      <c r="E40" s="32">
        <f t="shared" si="2"/>
        <v>13401</v>
      </c>
      <c r="F40" s="27">
        <v>4467</v>
      </c>
      <c r="G40" s="27">
        <v>4467</v>
      </c>
      <c r="H40" s="27">
        <v>4467</v>
      </c>
      <c r="I40" s="61">
        <v>4467</v>
      </c>
    </row>
    <row r="41" spans="1:9" ht="12.75" customHeight="1">
      <c r="A41" s="93"/>
      <c r="B41" s="76">
        <v>1</v>
      </c>
      <c r="C41" s="42"/>
      <c r="D41" s="110" t="s">
        <v>94</v>
      </c>
      <c r="E41" s="32">
        <f t="shared" si="2"/>
        <v>9441</v>
      </c>
      <c r="F41" s="27">
        <v>3147</v>
      </c>
      <c r="G41" s="27">
        <v>3147</v>
      </c>
      <c r="H41" s="27">
        <v>0</v>
      </c>
      <c r="I41" s="61">
        <v>3147</v>
      </c>
    </row>
    <row r="42" spans="1:9" ht="12.75">
      <c r="A42" s="93"/>
      <c r="B42" s="76">
        <v>1</v>
      </c>
      <c r="C42" s="42"/>
      <c r="D42" s="110" t="s">
        <v>95</v>
      </c>
      <c r="E42" s="32">
        <f t="shared" si="2"/>
        <v>15408</v>
      </c>
      <c r="F42" s="27">
        <v>5136</v>
      </c>
      <c r="G42" s="27">
        <v>5136</v>
      </c>
      <c r="H42" s="27">
        <v>5136</v>
      </c>
      <c r="I42" s="61">
        <v>5136</v>
      </c>
    </row>
    <row r="43" spans="1:9" ht="12" customHeight="1">
      <c r="A43" s="93"/>
      <c r="B43" s="48">
        <v>1</v>
      </c>
      <c r="C43" s="40"/>
      <c r="D43" s="10" t="s">
        <v>96</v>
      </c>
      <c r="E43" s="31">
        <f t="shared" si="2"/>
        <v>16446</v>
      </c>
      <c r="F43" s="23">
        <v>5482</v>
      </c>
      <c r="G43" s="23">
        <v>5482</v>
      </c>
      <c r="H43" s="23">
        <v>5482</v>
      </c>
      <c r="I43" s="59">
        <v>5482</v>
      </c>
    </row>
    <row r="44" spans="1:9" ht="25.5" customHeight="1">
      <c r="A44" s="133"/>
      <c r="B44" s="48">
        <v>1</v>
      </c>
      <c r="C44" s="40"/>
      <c r="D44" s="134" t="s">
        <v>111</v>
      </c>
      <c r="E44" s="159">
        <f>SUM(F44:G44,I44)</f>
        <v>972400</v>
      </c>
      <c r="F44" s="160">
        <v>32000</v>
      </c>
      <c r="G44" s="160">
        <v>940400</v>
      </c>
      <c r="H44" s="161">
        <v>0</v>
      </c>
      <c r="I44" s="162">
        <v>0</v>
      </c>
    </row>
    <row r="45" spans="1:9" s="109" customFormat="1" ht="12.75">
      <c r="A45" s="71"/>
      <c r="B45" s="48">
        <v>1</v>
      </c>
      <c r="C45" s="40"/>
      <c r="D45" s="10" t="s">
        <v>28</v>
      </c>
      <c r="E45" s="32">
        <f>SUM(F45:G45,I45)</f>
        <v>2061900</v>
      </c>
      <c r="F45" s="106">
        <v>150000</v>
      </c>
      <c r="G45" s="106">
        <v>1911900</v>
      </c>
      <c r="H45" s="107" t="s">
        <v>98</v>
      </c>
      <c r="I45" s="108">
        <v>0</v>
      </c>
    </row>
    <row r="46" spans="1:9" ht="12.75">
      <c r="A46" s="71"/>
      <c r="B46" s="48">
        <v>1</v>
      </c>
      <c r="C46" s="40"/>
      <c r="D46" s="29" t="s">
        <v>27</v>
      </c>
      <c r="E46" s="32">
        <f>SUM(F46:G46,I46)</f>
        <v>1032130</v>
      </c>
      <c r="F46" s="23">
        <v>36000</v>
      </c>
      <c r="G46" s="23">
        <v>996130</v>
      </c>
      <c r="H46" s="64">
        <v>0</v>
      </c>
      <c r="I46" s="59">
        <v>0</v>
      </c>
    </row>
    <row r="47" spans="1:9" ht="13.5" thickBot="1">
      <c r="A47" s="71"/>
      <c r="B47" s="48">
        <v>1</v>
      </c>
      <c r="C47" s="40"/>
      <c r="D47" s="10" t="s">
        <v>117</v>
      </c>
      <c r="E47" s="32">
        <f>SUM(F47:G47,I47)</f>
        <v>2589840</v>
      </c>
      <c r="F47" s="23">
        <v>38000</v>
      </c>
      <c r="G47" s="23">
        <v>2551840</v>
      </c>
      <c r="H47" s="64">
        <v>0</v>
      </c>
      <c r="I47" s="59">
        <v>0</v>
      </c>
    </row>
    <row r="48" spans="1:10" s="36" customFormat="1" ht="13.5" thickTop="1">
      <c r="A48" s="66" t="s">
        <v>17</v>
      </c>
      <c r="B48" s="75">
        <f>SUM(B26:B47)</f>
        <v>21</v>
      </c>
      <c r="C48" s="5">
        <f>SUM(C26:C47)</f>
        <v>0</v>
      </c>
      <c r="D48" s="34"/>
      <c r="E48" s="35">
        <f>SUM(E26:E47)</f>
        <v>6961112</v>
      </c>
      <c r="F48" s="25">
        <f>SUM(F26:F47)</f>
        <v>355115</v>
      </c>
      <c r="G48" s="25">
        <f>SUM(G26:G47)</f>
        <v>6526185</v>
      </c>
      <c r="H48" s="25">
        <f>SUM(H26:H47)</f>
        <v>89353</v>
      </c>
      <c r="I48" s="52">
        <f>SUM(I26:I47)</f>
        <v>79812</v>
      </c>
      <c r="J48" s="102"/>
    </row>
    <row r="49" spans="1:10" s="36" customFormat="1" ht="12.75">
      <c r="A49" s="163"/>
      <c r="B49" s="164"/>
      <c r="C49" s="164"/>
      <c r="D49" s="165"/>
      <c r="E49" s="166"/>
      <c r="F49" s="166"/>
      <c r="G49" s="166"/>
      <c r="H49" s="166"/>
      <c r="I49" s="166"/>
      <c r="J49" s="102"/>
    </row>
    <row r="50" spans="1:10" s="36" customFormat="1" ht="12.75">
      <c r="A50" s="167"/>
      <c r="B50" s="168"/>
      <c r="C50" s="168"/>
      <c r="D50" s="157" t="s">
        <v>112</v>
      </c>
      <c r="E50" s="169"/>
      <c r="F50" s="169"/>
      <c r="G50" s="169"/>
      <c r="H50" s="169"/>
      <c r="I50" s="169"/>
      <c r="J50" s="102"/>
    </row>
    <row r="51" spans="1:10" s="36" customFormat="1" ht="12.75">
      <c r="A51" s="167"/>
      <c r="B51" s="168"/>
      <c r="C51" s="168"/>
      <c r="D51" s="170" t="s">
        <v>113</v>
      </c>
      <c r="E51" s="169"/>
      <c r="F51" s="169"/>
      <c r="G51" s="169"/>
      <c r="H51" s="169"/>
      <c r="I51" s="169"/>
      <c r="J51" s="102"/>
    </row>
    <row r="52" spans="1:10" s="36" customFormat="1" ht="12.75">
      <c r="A52" s="167"/>
      <c r="B52" s="168"/>
      <c r="C52" s="168"/>
      <c r="D52" s="171" t="s">
        <v>118</v>
      </c>
      <c r="E52" s="169"/>
      <c r="F52" s="169"/>
      <c r="G52" s="169"/>
      <c r="H52" s="169"/>
      <c r="I52" s="169"/>
      <c r="J52" s="102"/>
    </row>
    <row r="53" spans="1:9" s="44" customFormat="1" ht="12.75">
      <c r="A53" s="104" t="s">
        <v>100</v>
      </c>
      <c r="B53" s="46">
        <v>1</v>
      </c>
      <c r="C53" s="39"/>
      <c r="D53" s="98" t="s">
        <v>29</v>
      </c>
      <c r="E53" s="30">
        <f>SUM(F53:G53,I53)</f>
        <v>2150</v>
      </c>
      <c r="F53" s="22">
        <v>0</v>
      </c>
      <c r="G53" s="22">
        <v>2150</v>
      </c>
      <c r="H53" s="22">
        <v>2150</v>
      </c>
      <c r="I53" s="58">
        <v>0</v>
      </c>
    </row>
    <row r="54" spans="1:9" s="44" customFormat="1" ht="25.5">
      <c r="A54" s="72" t="s">
        <v>101</v>
      </c>
      <c r="B54" s="50">
        <v>1</v>
      </c>
      <c r="C54" s="41"/>
      <c r="D54" s="28" t="s">
        <v>59</v>
      </c>
      <c r="E54" s="31">
        <f>SUM(F54:G54,I54)</f>
        <v>667</v>
      </c>
      <c r="F54" s="33">
        <v>167</v>
      </c>
      <c r="G54" s="33">
        <v>500</v>
      </c>
      <c r="H54" s="33">
        <v>500</v>
      </c>
      <c r="I54" s="60">
        <v>0</v>
      </c>
    </row>
    <row r="55" spans="1:9" s="44" customFormat="1" ht="12.75">
      <c r="A55" s="72"/>
      <c r="B55" s="50">
        <v>1</v>
      </c>
      <c r="C55" s="41"/>
      <c r="D55" s="110" t="s">
        <v>60</v>
      </c>
      <c r="E55" s="31">
        <f>SUM(F55:G55,I55)</f>
        <v>2767</v>
      </c>
      <c r="F55" s="33">
        <v>1383</v>
      </c>
      <c r="G55" s="33">
        <v>1384</v>
      </c>
      <c r="H55" s="33">
        <v>450</v>
      </c>
      <c r="I55" s="60">
        <v>0</v>
      </c>
    </row>
    <row r="56" spans="1:9" s="44" customFormat="1" ht="26.25" thickBot="1">
      <c r="A56" s="72"/>
      <c r="B56" s="50">
        <v>1</v>
      </c>
      <c r="C56" s="41"/>
      <c r="D56" s="10" t="s">
        <v>66</v>
      </c>
      <c r="E56" s="129">
        <f>SUM(F56:G56,I56)</f>
        <v>948</v>
      </c>
      <c r="F56" s="33">
        <v>474</v>
      </c>
      <c r="G56" s="33">
        <v>474</v>
      </c>
      <c r="H56" s="33">
        <v>0</v>
      </c>
      <c r="I56" s="60">
        <v>0</v>
      </c>
    </row>
    <row r="57" spans="1:10" s="44" customFormat="1" ht="13.5" thickTop="1">
      <c r="A57" s="66" t="s">
        <v>17</v>
      </c>
      <c r="B57" s="75">
        <f>SUM(B53:B56)</f>
        <v>4</v>
      </c>
      <c r="C57" s="54">
        <f>SUM(C53:C56)</f>
        <v>0</v>
      </c>
      <c r="D57" s="55"/>
      <c r="E57" s="97">
        <f>SUM(E53:E56)</f>
        <v>6532</v>
      </c>
      <c r="F57" s="25">
        <f>SUM(F53:F56)</f>
        <v>2024</v>
      </c>
      <c r="G57" s="25">
        <f>SUM(G53:G56)</f>
        <v>4508</v>
      </c>
      <c r="H57" s="25">
        <f>SUM(H53:H56)</f>
        <v>3100</v>
      </c>
      <c r="I57" s="52">
        <f>SUM(I53:I56)</f>
        <v>0</v>
      </c>
      <c r="J57" s="103"/>
    </row>
    <row r="58" spans="1:9" ht="26.25" thickBot="1">
      <c r="A58" s="156" t="s">
        <v>102</v>
      </c>
      <c r="B58" s="77">
        <v>1</v>
      </c>
      <c r="C58" s="45"/>
      <c r="D58" s="110" t="s">
        <v>119</v>
      </c>
      <c r="E58" s="32">
        <f>SUM(F58:G58,I58)</f>
        <v>21616</v>
      </c>
      <c r="F58" s="37">
        <v>8000</v>
      </c>
      <c r="G58" s="37">
        <v>13616</v>
      </c>
      <c r="H58" s="65">
        <v>13616</v>
      </c>
      <c r="I58" s="62">
        <v>0</v>
      </c>
    </row>
    <row r="59" spans="1:10" ht="13.5" thickTop="1">
      <c r="A59" s="73" t="s">
        <v>17</v>
      </c>
      <c r="B59" s="75">
        <f>SUM(B58:B58)</f>
        <v>1</v>
      </c>
      <c r="C59" s="5">
        <f>SUM(C58:C58)</f>
        <v>0</v>
      </c>
      <c r="D59" s="34"/>
      <c r="E59" s="35">
        <f>SUM(E58:E58)</f>
        <v>21616</v>
      </c>
      <c r="F59" s="25">
        <f>SUM(F58:F58)</f>
        <v>8000</v>
      </c>
      <c r="G59" s="25">
        <f>SUM(G58:G58)</f>
        <v>13616</v>
      </c>
      <c r="H59" s="25">
        <f>SUM(H58:H58)</f>
        <v>13616</v>
      </c>
      <c r="I59" s="52">
        <f>SUM(I58:I58)</f>
        <v>0</v>
      </c>
      <c r="J59" s="26"/>
    </row>
    <row r="60" spans="1:9" ht="39" thickBot="1">
      <c r="A60" s="96" t="s">
        <v>107</v>
      </c>
      <c r="B60" s="130">
        <v>1</v>
      </c>
      <c r="C60" s="119"/>
      <c r="D60" s="13" t="s">
        <v>48</v>
      </c>
      <c r="E60" s="30">
        <f>SUM(F60:G60,I60)</f>
        <v>32261</v>
      </c>
      <c r="F60" s="135">
        <v>16131</v>
      </c>
      <c r="G60" s="135">
        <v>16130</v>
      </c>
      <c r="H60" s="135">
        <v>0</v>
      </c>
      <c r="I60" s="136">
        <v>0</v>
      </c>
    </row>
    <row r="61" spans="1:9" ht="13.5" thickTop="1">
      <c r="A61" s="116" t="s">
        <v>17</v>
      </c>
      <c r="B61" s="5">
        <f>SUM(B60)</f>
        <v>1</v>
      </c>
      <c r="C61" s="5">
        <f>SUM(C60)</f>
        <v>0</v>
      </c>
      <c r="D61" s="112"/>
      <c r="E61" s="35">
        <f>SUM(E60)</f>
        <v>32261</v>
      </c>
      <c r="F61" s="25">
        <f>SUM(F60)</f>
        <v>16131</v>
      </c>
      <c r="G61" s="25">
        <f>SUM(G60)</f>
        <v>16130</v>
      </c>
      <c r="H61" s="25">
        <f>SUM(H60)</f>
        <v>0</v>
      </c>
      <c r="I61" s="52">
        <f>SUM(I60)</f>
        <v>0</v>
      </c>
    </row>
    <row r="62" spans="1:9" ht="25.5">
      <c r="A62" s="96" t="s">
        <v>103</v>
      </c>
      <c r="B62" s="130">
        <v>1</v>
      </c>
      <c r="C62" s="124"/>
      <c r="D62" s="98" t="s">
        <v>49</v>
      </c>
      <c r="E62" s="105">
        <f>SUM(F62:G62,I62)</f>
        <v>5992</v>
      </c>
      <c r="F62" s="135">
        <v>2996</v>
      </c>
      <c r="G62" s="135">
        <v>2996</v>
      </c>
      <c r="H62" s="135">
        <v>0</v>
      </c>
      <c r="I62" s="136">
        <v>0</v>
      </c>
    </row>
    <row r="63" spans="1:9" ht="25.5">
      <c r="A63" s="114"/>
      <c r="B63" s="48">
        <v>1</v>
      </c>
      <c r="C63" s="40"/>
      <c r="D63" s="10" t="s">
        <v>67</v>
      </c>
      <c r="E63" s="31">
        <f>SUM(F63:G63,I63)</f>
        <v>2732</v>
      </c>
      <c r="F63" s="23">
        <v>600</v>
      </c>
      <c r="G63" s="23">
        <v>2132</v>
      </c>
      <c r="H63" s="23">
        <v>405</v>
      </c>
      <c r="I63" s="59">
        <v>0</v>
      </c>
    </row>
    <row r="64" spans="1:9" ht="13.5" thickBot="1">
      <c r="A64" s="114"/>
      <c r="B64" s="45">
        <v>1</v>
      </c>
      <c r="C64" s="45"/>
      <c r="D64" s="11" t="s">
        <v>68</v>
      </c>
      <c r="E64" s="126">
        <f>SUM(F64:G64,I64)</f>
        <v>8079</v>
      </c>
      <c r="F64" s="37">
        <v>1616</v>
      </c>
      <c r="G64" s="37">
        <v>6463</v>
      </c>
      <c r="H64" s="37">
        <v>0</v>
      </c>
      <c r="I64" s="62">
        <v>0</v>
      </c>
    </row>
    <row r="65" spans="1:9" ht="13.5" thickTop="1">
      <c r="A65" s="116" t="s">
        <v>17</v>
      </c>
      <c r="B65" s="5">
        <f>SUM(B62:B64)</f>
        <v>3</v>
      </c>
      <c r="C65" s="5">
        <f>SUM(C62)</f>
        <v>0</v>
      </c>
      <c r="D65" s="112"/>
      <c r="E65" s="35">
        <f>SUM(E62:E64)</f>
        <v>16803</v>
      </c>
      <c r="F65" s="25">
        <f>SUM(F62:F64)</f>
        <v>5212</v>
      </c>
      <c r="G65" s="25">
        <f>SUM(G62:G64)</f>
        <v>11591</v>
      </c>
      <c r="H65" s="25">
        <f>SUM(H62:H64)</f>
        <v>405</v>
      </c>
      <c r="I65" s="52">
        <f>SUM(I62:I64)</f>
        <v>0</v>
      </c>
    </row>
    <row r="66" spans="1:9" ht="25.5">
      <c r="A66" s="128" t="s">
        <v>76</v>
      </c>
      <c r="B66" s="40">
        <v>1</v>
      </c>
      <c r="C66" s="120"/>
      <c r="D66" s="11" t="s">
        <v>97</v>
      </c>
      <c r="E66" s="32">
        <f>SUM(F66:G66,I66)</f>
        <v>6905</v>
      </c>
      <c r="F66" s="37">
        <v>2302</v>
      </c>
      <c r="G66" s="37">
        <v>4603</v>
      </c>
      <c r="H66" s="37" t="s">
        <v>98</v>
      </c>
      <c r="I66" s="62">
        <v>0</v>
      </c>
    </row>
    <row r="67" spans="1:9" ht="13.5" thickBot="1">
      <c r="A67" s="114"/>
      <c r="B67" s="45">
        <v>1</v>
      </c>
      <c r="C67" s="172"/>
      <c r="D67" s="173" t="s">
        <v>125</v>
      </c>
      <c r="E67" s="32">
        <f>SUM(F67:G67,I67)</f>
        <v>1050</v>
      </c>
      <c r="F67" s="53">
        <v>0</v>
      </c>
      <c r="G67" s="53">
        <v>1050</v>
      </c>
      <c r="H67" s="53">
        <v>1050</v>
      </c>
      <c r="I67" s="63">
        <v>0</v>
      </c>
    </row>
    <row r="68" spans="1:9" ht="13.5" thickTop="1">
      <c r="A68" s="116" t="s">
        <v>17</v>
      </c>
      <c r="B68" s="5">
        <f>SUM(B66:B67)</f>
        <v>2</v>
      </c>
      <c r="C68" s="5">
        <f>SUM(C66:C67)</f>
        <v>0</v>
      </c>
      <c r="D68" s="112"/>
      <c r="E68" s="35">
        <f>SUM(E66:E67)</f>
        <v>7955</v>
      </c>
      <c r="F68" s="25">
        <f>SUM(F66:F67)</f>
        <v>2302</v>
      </c>
      <c r="G68" s="25">
        <f>SUM(G66:G67)</f>
        <v>5653</v>
      </c>
      <c r="H68" s="25">
        <f>SUM(H66:H67)</f>
        <v>1050</v>
      </c>
      <c r="I68" s="52">
        <f>SUM(I66:I67)</f>
        <v>0</v>
      </c>
    </row>
    <row r="69" spans="1:9" ht="26.25" thickBot="1">
      <c r="A69" s="137" t="s">
        <v>104</v>
      </c>
      <c r="B69" s="39">
        <v>1</v>
      </c>
      <c r="C69" s="119"/>
      <c r="D69" s="13" t="s">
        <v>72</v>
      </c>
      <c r="E69" s="30">
        <f>SUM(F69:G69,I69)</f>
        <v>14695</v>
      </c>
      <c r="F69" s="135">
        <v>34</v>
      </c>
      <c r="G69" s="135">
        <v>14661</v>
      </c>
      <c r="H69" s="135">
        <v>0</v>
      </c>
      <c r="I69" s="136"/>
    </row>
    <row r="70" spans="1:9" ht="13.5" thickTop="1">
      <c r="A70" s="116" t="s">
        <v>17</v>
      </c>
      <c r="B70" s="5">
        <f>SUM(B69)</f>
        <v>1</v>
      </c>
      <c r="C70" s="5">
        <f>SUM(C69)</f>
        <v>0</v>
      </c>
      <c r="D70" s="112"/>
      <c r="E70" s="35">
        <f>SUM(E69)</f>
        <v>14695</v>
      </c>
      <c r="F70" s="25">
        <f>SUM(F69)</f>
        <v>34</v>
      </c>
      <c r="G70" s="25">
        <f>SUM(G69)</f>
        <v>14661</v>
      </c>
      <c r="H70" s="25">
        <f>SUM(H69)</f>
        <v>0</v>
      </c>
      <c r="I70" s="52">
        <f>SUM(I69)</f>
        <v>0</v>
      </c>
    </row>
    <row r="71" spans="1:9" s="115" customFormat="1" ht="13.5" thickBot="1">
      <c r="A71" s="127" t="s">
        <v>61</v>
      </c>
      <c r="B71" s="40">
        <v>1</v>
      </c>
      <c r="C71" s="113"/>
      <c r="D71" s="10" t="s">
        <v>62</v>
      </c>
      <c r="E71" s="32">
        <f>SUM(F71:G71,I71)</f>
        <v>1500</v>
      </c>
      <c r="F71" s="37">
        <v>750</v>
      </c>
      <c r="G71" s="37">
        <v>750</v>
      </c>
      <c r="H71" s="37">
        <v>0</v>
      </c>
      <c r="I71" s="62">
        <v>0</v>
      </c>
    </row>
    <row r="72" spans="1:9" s="115" customFormat="1" ht="13.5" thickTop="1">
      <c r="A72" s="116" t="s">
        <v>17</v>
      </c>
      <c r="B72" s="5">
        <f>SUM(B71)</f>
        <v>1</v>
      </c>
      <c r="C72" s="5">
        <f>SUM(C71)</f>
        <v>0</v>
      </c>
      <c r="D72" s="112"/>
      <c r="E72" s="35">
        <f>SUM(E71)</f>
        <v>1500</v>
      </c>
      <c r="F72" s="25">
        <f>SUM(F71)</f>
        <v>750</v>
      </c>
      <c r="G72" s="25">
        <f>SUM(G71)</f>
        <v>750</v>
      </c>
      <c r="H72" s="25">
        <f>SUM(H71)</f>
        <v>0</v>
      </c>
      <c r="I72" s="52">
        <f>SUM(I71)</f>
        <v>0</v>
      </c>
    </row>
    <row r="73" spans="1:9" s="115" customFormat="1" ht="26.25" customHeight="1" thickBot="1">
      <c r="A73" s="128" t="s">
        <v>63</v>
      </c>
      <c r="B73" s="40">
        <v>1</v>
      </c>
      <c r="C73" s="113"/>
      <c r="D73" s="10" t="s">
        <v>120</v>
      </c>
      <c r="E73" s="32">
        <f>SUM(F73:G73,I73)</f>
        <v>750</v>
      </c>
      <c r="F73" s="37">
        <v>375</v>
      </c>
      <c r="G73" s="37">
        <v>375</v>
      </c>
      <c r="H73" s="37">
        <v>0</v>
      </c>
      <c r="I73" s="62">
        <v>0</v>
      </c>
    </row>
    <row r="74" spans="1:9" s="115" customFormat="1" ht="13.5" thickTop="1">
      <c r="A74" s="116" t="s">
        <v>17</v>
      </c>
      <c r="B74" s="5">
        <f>SUM(B73)</f>
        <v>1</v>
      </c>
      <c r="C74" s="5">
        <f>SUM(C73)</f>
        <v>0</v>
      </c>
      <c r="D74" s="112"/>
      <c r="E74" s="35">
        <f>SUM(E73)</f>
        <v>750</v>
      </c>
      <c r="F74" s="25">
        <f>SUM(F73)</f>
        <v>375</v>
      </c>
      <c r="G74" s="25">
        <f>SUM(G73)</f>
        <v>375</v>
      </c>
      <c r="H74" s="25">
        <f>SUM(H73)</f>
        <v>0</v>
      </c>
      <c r="I74" s="52">
        <f>SUM(I73)</f>
        <v>0</v>
      </c>
    </row>
    <row r="75" spans="1:10" ht="26.25" thickBot="1">
      <c r="A75" s="138" t="s">
        <v>69</v>
      </c>
      <c r="B75" s="139">
        <v>1</v>
      </c>
      <c r="C75" s="140"/>
      <c r="D75" s="141" t="s">
        <v>124</v>
      </c>
      <c r="E75" s="142">
        <f>SUM(F75:G75,I75)</f>
        <v>14000</v>
      </c>
      <c r="F75" s="143">
        <v>7000</v>
      </c>
      <c r="G75" s="143">
        <v>7000</v>
      </c>
      <c r="H75" s="143">
        <v>7000</v>
      </c>
      <c r="I75" s="144">
        <v>0</v>
      </c>
      <c r="J75" s="81"/>
    </row>
    <row r="76" spans="1:10" ht="13.5" thickTop="1">
      <c r="A76" s="116" t="s">
        <v>17</v>
      </c>
      <c r="B76" s="5">
        <f>SUM(B75)</f>
        <v>1</v>
      </c>
      <c r="C76" s="5">
        <f>SUM(C75)</f>
        <v>0</v>
      </c>
      <c r="D76" s="112"/>
      <c r="E76" s="35">
        <f>SUM(E75)</f>
        <v>14000</v>
      </c>
      <c r="F76" s="25">
        <f>SUM(F75)</f>
        <v>7000</v>
      </c>
      <c r="G76" s="25">
        <f>SUM(G75)</f>
        <v>7000</v>
      </c>
      <c r="H76" s="25">
        <f>SUM(H75)</f>
        <v>7000</v>
      </c>
      <c r="I76" s="52">
        <f>SUM(I75)</f>
        <v>0</v>
      </c>
      <c r="J76" s="81"/>
    </row>
    <row r="77" spans="1:10" ht="25.5">
      <c r="A77" s="96" t="s">
        <v>105</v>
      </c>
      <c r="B77" s="130">
        <v>1</v>
      </c>
      <c r="C77" s="124"/>
      <c r="D77" s="47" t="s">
        <v>75</v>
      </c>
      <c r="E77" s="105">
        <f>SUM(F77:G77,I77)</f>
        <v>1200</v>
      </c>
      <c r="F77" s="135">
        <v>240</v>
      </c>
      <c r="G77" s="135">
        <v>960</v>
      </c>
      <c r="H77" s="135" t="s">
        <v>98</v>
      </c>
      <c r="I77" s="136">
        <v>0</v>
      </c>
      <c r="J77" s="132"/>
    </row>
    <row r="78" spans="1:10" ht="13.5" thickBot="1">
      <c r="A78" s="114"/>
      <c r="B78" s="131">
        <v>1</v>
      </c>
      <c r="C78" s="125"/>
      <c r="D78" s="12" t="s">
        <v>74</v>
      </c>
      <c r="E78" s="129">
        <f>SUM(I78,F78:G78)</f>
        <v>6150</v>
      </c>
      <c r="F78" s="53">
        <v>2000</v>
      </c>
      <c r="G78" s="53">
        <v>3000</v>
      </c>
      <c r="H78" s="53">
        <v>2200</v>
      </c>
      <c r="I78" s="63">
        <v>1150</v>
      </c>
      <c r="J78" s="81"/>
    </row>
    <row r="79" spans="1:10" ht="13.5" thickTop="1">
      <c r="A79" s="116" t="s">
        <v>17</v>
      </c>
      <c r="B79" s="5">
        <f>SUM(B77:B78)</f>
        <v>2</v>
      </c>
      <c r="C79" s="5">
        <f>SUM(C77)</f>
        <v>0</v>
      </c>
      <c r="D79" s="112"/>
      <c r="E79" s="35">
        <f>SUM(E77:E78)</f>
        <v>7350</v>
      </c>
      <c r="F79" s="25">
        <f>SUM(F77:F78)</f>
        <v>2240</v>
      </c>
      <c r="G79" s="25">
        <f>SUM(G77:G78)</f>
        <v>3960</v>
      </c>
      <c r="H79" s="25">
        <f>SUM(H77:H78)</f>
        <v>2200</v>
      </c>
      <c r="I79" s="52">
        <f>SUM(I77:I78)</f>
        <v>1150</v>
      </c>
      <c r="J79" s="81"/>
    </row>
    <row r="80" spans="1:10" ht="12.75">
      <c r="A80" s="96" t="s">
        <v>77</v>
      </c>
      <c r="B80" s="48"/>
      <c r="C80" s="40">
        <v>1</v>
      </c>
      <c r="D80" s="49" t="s">
        <v>30</v>
      </c>
      <c r="E80" s="31">
        <f aca="true" t="shared" si="3" ref="E80:E93">SUM(F80:G80,I80)</f>
        <v>6640</v>
      </c>
      <c r="F80" s="23">
        <v>0</v>
      </c>
      <c r="G80" s="23">
        <v>6640</v>
      </c>
      <c r="H80" s="23">
        <v>6640</v>
      </c>
      <c r="I80" s="59">
        <v>0</v>
      </c>
      <c r="J80" s="26"/>
    </row>
    <row r="81" spans="1:10" ht="12.75">
      <c r="A81" s="145" t="s">
        <v>78</v>
      </c>
      <c r="B81" s="48"/>
      <c r="C81" s="40">
        <v>1</v>
      </c>
      <c r="D81" s="28" t="s">
        <v>31</v>
      </c>
      <c r="E81" s="31">
        <f t="shared" si="3"/>
        <v>6890</v>
      </c>
      <c r="F81" s="23">
        <v>3650</v>
      </c>
      <c r="G81" s="23">
        <v>3000</v>
      </c>
      <c r="H81" s="23">
        <v>3000</v>
      </c>
      <c r="I81" s="59">
        <v>240</v>
      </c>
      <c r="J81" s="26"/>
    </row>
    <row r="82" spans="1:10" ht="12.75">
      <c r="A82" s="93" t="s">
        <v>26</v>
      </c>
      <c r="B82" s="48"/>
      <c r="C82" s="40">
        <v>1</v>
      </c>
      <c r="D82" s="28" t="s">
        <v>32</v>
      </c>
      <c r="E82" s="31">
        <f t="shared" si="3"/>
        <v>6941</v>
      </c>
      <c r="F82" s="23">
        <v>1941</v>
      </c>
      <c r="G82" s="23">
        <v>5000</v>
      </c>
      <c r="H82" s="23">
        <v>5000</v>
      </c>
      <c r="I82" s="59">
        <v>0</v>
      </c>
      <c r="J82" s="26"/>
    </row>
    <row r="83" spans="1:10" ht="25.5">
      <c r="A83" s="71"/>
      <c r="B83" s="48"/>
      <c r="C83" s="40">
        <v>1</v>
      </c>
      <c r="D83" s="28" t="s">
        <v>34</v>
      </c>
      <c r="E83" s="31">
        <f t="shared" si="3"/>
        <v>745</v>
      </c>
      <c r="F83" s="23">
        <v>298</v>
      </c>
      <c r="G83" s="23">
        <v>447</v>
      </c>
      <c r="H83" s="23">
        <v>440</v>
      </c>
      <c r="I83" s="59">
        <v>0</v>
      </c>
      <c r="J83" s="26"/>
    </row>
    <row r="84" spans="1:10" ht="12.75" customHeight="1">
      <c r="A84" s="71"/>
      <c r="B84" s="48"/>
      <c r="C84" s="40">
        <v>1</v>
      </c>
      <c r="D84" s="117" t="s">
        <v>51</v>
      </c>
      <c r="E84" s="31">
        <f t="shared" si="3"/>
        <v>11961</v>
      </c>
      <c r="F84" s="23">
        <v>0</v>
      </c>
      <c r="G84" s="23">
        <v>11961</v>
      </c>
      <c r="H84" s="23">
        <v>0</v>
      </c>
      <c r="I84" s="59">
        <v>0</v>
      </c>
      <c r="J84" s="26"/>
    </row>
    <row r="85" spans="1:10" ht="25.5">
      <c r="A85" s="71"/>
      <c r="B85" s="48"/>
      <c r="C85" s="40">
        <v>1</v>
      </c>
      <c r="D85" s="111" t="s">
        <v>52</v>
      </c>
      <c r="E85" s="31">
        <f t="shared" si="3"/>
        <v>14850</v>
      </c>
      <c r="F85" s="23">
        <v>0</v>
      </c>
      <c r="G85" s="23">
        <v>14850</v>
      </c>
      <c r="H85" s="23">
        <v>0</v>
      </c>
      <c r="I85" s="59">
        <v>0</v>
      </c>
      <c r="J85" s="26"/>
    </row>
    <row r="86" spans="1:10" ht="13.5" customHeight="1">
      <c r="A86" s="71"/>
      <c r="B86" s="48"/>
      <c r="C86" s="40">
        <v>1</v>
      </c>
      <c r="D86" s="118" t="s">
        <v>53</v>
      </c>
      <c r="E86" s="31">
        <f t="shared" si="3"/>
        <v>1414</v>
      </c>
      <c r="F86" s="23">
        <v>0</v>
      </c>
      <c r="G86" s="23">
        <v>1414</v>
      </c>
      <c r="H86" s="23">
        <v>1414</v>
      </c>
      <c r="I86" s="59">
        <v>0</v>
      </c>
      <c r="J86" s="26"/>
    </row>
    <row r="87" spans="1:10" ht="12.75">
      <c r="A87" s="71"/>
      <c r="B87" s="48"/>
      <c r="C87" s="40">
        <v>1</v>
      </c>
      <c r="D87" s="118" t="s">
        <v>122</v>
      </c>
      <c r="E87" s="31">
        <f t="shared" si="3"/>
        <v>18000</v>
      </c>
      <c r="F87" s="23">
        <v>5400</v>
      </c>
      <c r="G87" s="23">
        <v>12600</v>
      </c>
      <c r="H87" s="23">
        <v>12641</v>
      </c>
      <c r="I87" s="59">
        <v>0</v>
      </c>
      <c r="J87" s="26"/>
    </row>
    <row r="88" spans="1:10" ht="12.75">
      <c r="A88" s="71"/>
      <c r="B88" s="48"/>
      <c r="C88" s="40">
        <v>1</v>
      </c>
      <c r="D88" s="118" t="s">
        <v>54</v>
      </c>
      <c r="E88" s="31">
        <f t="shared" si="3"/>
        <v>9000</v>
      </c>
      <c r="F88" s="23">
        <v>2700</v>
      </c>
      <c r="G88" s="23">
        <v>6300</v>
      </c>
      <c r="H88" s="23">
        <v>3906</v>
      </c>
      <c r="I88" s="59">
        <v>0</v>
      </c>
      <c r="J88" s="26"/>
    </row>
    <row r="89" spans="1:10" ht="12.75">
      <c r="A89" s="71"/>
      <c r="B89" s="48"/>
      <c r="C89" s="40">
        <v>1</v>
      </c>
      <c r="D89" s="118" t="s">
        <v>55</v>
      </c>
      <c r="E89" s="31">
        <f t="shared" si="3"/>
        <v>22600</v>
      </c>
      <c r="F89" s="23">
        <v>6780</v>
      </c>
      <c r="G89" s="23">
        <v>15820</v>
      </c>
      <c r="H89" s="23">
        <v>10304</v>
      </c>
      <c r="I89" s="59">
        <v>0</v>
      </c>
      <c r="J89" s="26"/>
    </row>
    <row r="90" spans="1:10" ht="12.75">
      <c r="A90" s="71"/>
      <c r="B90" s="48"/>
      <c r="C90" s="40">
        <v>1</v>
      </c>
      <c r="D90" s="118" t="s">
        <v>56</v>
      </c>
      <c r="E90" s="31">
        <f t="shared" si="3"/>
        <v>12000</v>
      </c>
      <c r="F90" s="23">
        <v>3600</v>
      </c>
      <c r="G90" s="23">
        <v>8400</v>
      </c>
      <c r="H90" s="23">
        <v>3598</v>
      </c>
      <c r="I90" s="59">
        <v>0</v>
      </c>
      <c r="J90" s="26"/>
    </row>
    <row r="91" spans="1:10" ht="12.75">
      <c r="A91" s="71"/>
      <c r="B91" s="48"/>
      <c r="C91" s="40">
        <v>1</v>
      </c>
      <c r="D91" s="118" t="s">
        <v>57</v>
      </c>
      <c r="E91" s="31">
        <f t="shared" si="3"/>
        <v>14000</v>
      </c>
      <c r="F91" s="23">
        <v>4200</v>
      </c>
      <c r="G91" s="23">
        <v>9800</v>
      </c>
      <c r="H91" s="23">
        <v>10472</v>
      </c>
      <c r="I91" s="59">
        <v>0</v>
      </c>
      <c r="J91" s="26"/>
    </row>
    <row r="92" spans="1:10" ht="25.5">
      <c r="A92" s="71"/>
      <c r="B92" s="48"/>
      <c r="C92" s="40">
        <v>1</v>
      </c>
      <c r="D92" s="118" t="s">
        <v>58</v>
      </c>
      <c r="E92" s="31">
        <f t="shared" si="3"/>
        <v>10000</v>
      </c>
      <c r="F92" s="23">
        <v>3000</v>
      </c>
      <c r="G92" s="23">
        <v>7000</v>
      </c>
      <c r="H92" s="23">
        <v>5413</v>
      </c>
      <c r="I92" s="59">
        <v>0</v>
      </c>
      <c r="J92" s="26"/>
    </row>
    <row r="93" spans="1:10" ht="13.5" thickBot="1">
      <c r="A93" s="71"/>
      <c r="B93" s="48"/>
      <c r="C93" s="40">
        <v>1</v>
      </c>
      <c r="D93" s="111" t="s">
        <v>35</v>
      </c>
      <c r="E93" s="129">
        <f t="shared" si="3"/>
        <v>23000</v>
      </c>
      <c r="F93" s="23">
        <v>10500</v>
      </c>
      <c r="G93" s="23">
        <v>12500</v>
      </c>
      <c r="H93" s="23">
        <v>9666</v>
      </c>
      <c r="I93" s="59">
        <v>0</v>
      </c>
      <c r="J93" s="26"/>
    </row>
    <row r="94" spans="1:10" ht="13.5" thickTop="1">
      <c r="A94" s="66" t="s">
        <v>17</v>
      </c>
      <c r="B94" s="75">
        <f>SUM(B80:B93)</f>
        <v>0</v>
      </c>
      <c r="C94" s="5">
        <f>SUM(C80:C93)</f>
        <v>14</v>
      </c>
      <c r="D94" s="51"/>
      <c r="E94" s="35">
        <f>SUM(E80:E93)</f>
        <v>158041</v>
      </c>
      <c r="F94" s="25">
        <f>SUM(F80:F93)</f>
        <v>42069</v>
      </c>
      <c r="G94" s="25">
        <f>SUM(G80:G93)</f>
        <v>115732</v>
      </c>
      <c r="H94" s="25">
        <f>SUM(H80:H93)</f>
        <v>72494</v>
      </c>
      <c r="I94" s="52">
        <f>SUM(I80:I93)</f>
        <v>240</v>
      </c>
      <c r="J94" s="26"/>
    </row>
    <row r="95" spans="1:9" s="44" customFormat="1" ht="26.25" thickBot="1">
      <c r="A95" s="96" t="s">
        <v>126</v>
      </c>
      <c r="B95" s="130"/>
      <c r="C95" s="124">
        <v>1</v>
      </c>
      <c r="D95" s="98" t="s">
        <v>127</v>
      </c>
      <c r="E95" s="31">
        <f>SUM(F95:G95,I95)</f>
        <v>1642</v>
      </c>
      <c r="F95" s="99">
        <v>500</v>
      </c>
      <c r="G95" s="99">
        <v>1000</v>
      </c>
      <c r="H95" s="99">
        <v>0</v>
      </c>
      <c r="I95" s="100">
        <v>142</v>
      </c>
    </row>
    <row r="96" spans="1:10" ht="14.25" thickBot="1" thickTop="1">
      <c r="A96" s="147" t="s">
        <v>17</v>
      </c>
      <c r="B96" s="148">
        <f>SUM(B95)</f>
        <v>0</v>
      </c>
      <c r="C96" s="149">
        <f>SUM(C95:C95)</f>
        <v>1</v>
      </c>
      <c r="D96" s="150"/>
      <c r="E96" s="151">
        <f>SUM(E95:E95)</f>
        <v>1642</v>
      </c>
      <c r="F96" s="152">
        <f>SUM(F95:F95)</f>
        <v>500</v>
      </c>
      <c r="G96" s="152">
        <f>SUM(G95:G95)</f>
        <v>1000</v>
      </c>
      <c r="H96" s="152">
        <f>SUM(H95:H95)</f>
        <v>0</v>
      </c>
      <c r="I96" s="153">
        <f>SUM(I95:I95)</f>
        <v>142</v>
      </c>
      <c r="J96" s="26"/>
    </row>
    <row r="97" spans="1:9" s="44" customFormat="1" ht="26.25" thickTop="1">
      <c r="A97" s="96" t="s">
        <v>106</v>
      </c>
      <c r="B97" s="130"/>
      <c r="C97" s="124">
        <v>1</v>
      </c>
      <c r="D97" s="98" t="s">
        <v>71</v>
      </c>
      <c r="E97" s="31">
        <f>SUM(F97:G97)</f>
        <v>14922</v>
      </c>
      <c r="F97" s="99">
        <v>4477</v>
      </c>
      <c r="G97" s="99">
        <v>10445</v>
      </c>
      <c r="H97" s="99">
        <v>10445</v>
      </c>
      <c r="I97" s="100">
        <v>0</v>
      </c>
    </row>
    <row r="98" spans="1:9" s="36" customFormat="1" ht="12.75">
      <c r="A98" s="146"/>
      <c r="B98" s="40"/>
      <c r="C98" s="113">
        <v>1</v>
      </c>
      <c r="D98" s="10" t="s">
        <v>79</v>
      </c>
      <c r="E98" s="31">
        <f>SUM(F98:G98,I98)</f>
        <v>865</v>
      </c>
      <c r="F98" s="106">
        <v>259</v>
      </c>
      <c r="G98" s="106">
        <v>606</v>
      </c>
      <c r="H98" s="106">
        <v>606</v>
      </c>
      <c r="I98" s="108">
        <v>0</v>
      </c>
    </row>
    <row r="99" spans="1:10" ht="26.25" thickBot="1">
      <c r="A99" s="146"/>
      <c r="B99" s="40"/>
      <c r="C99" s="113">
        <v>1</v>
      </c>
      <c r="D99" s="10" t="s">
        <v>73</v>
      </c>
      <c r="E99" s="31">
        <f>SUM(F99,H99:I99)</f>
        <v>149</v>
      </c>
      <c r="F99" s="94">
        <v>17</v>
      </c>
      <c r="G99" s="94">
        <v>132</v>
      </c>
      <c r="H99" s="94">
        <v>132</v>
      </c>
      <c r="I99" s="95">
        <v>0</v>
      </c>
      <c r="J99" s="26"/>
    </row>
    <row r="100" spans="1:10" ht="14.25" thickBot="1" thickTop="1">
      <c r="A100" s="147" t="s">
        <v>17</v>
      </c>
      <c r="B100" s="148">
        <f>SUM(B99:B99)</f>
        <v>0</v>
      </c>
      <c r="C100" s="149">
        <f>SUM(C97:C99)</f>
        <v>3</v>
      </c>
      <c r="D100" s="150"/>
      <c r="E100" s="151">
        <f>SUM(E97:E99)</f>
        <v>15936</v>
      </c>
      <c r="F100" s="152">
        <f>SUM(F97:F99)</f>
        <v>4753</v>
      </c>
      <c r="G100" s="152">
        <f>SUM(G97:G99)</f>
        <v>11183</v>
      </c>
      <c r="H100" s="152">
        <f>SUM(H97:H99)</f>
        <v>11183</v>
      </c>
      <c r="I100" s="153">
        <f>SUM(I97:I99)</f>
        <v>0</v>
      </c>
      <c r="J100" s="26"/>
    </row>
    <row r="101" spans="1:10" s="36" customFormat="1" ht="13.5" thickTop="1">
      <c r="A101" s="84" t="s">
        <v>22</v>
      </c>
      <c r="B101" s="85">
        <f>SUM(B25,B48,B57,B59,B61,B65,B68,B70,B72,B74,B76,B79,B94,B100)</f>
        <v>57</v>
      </c>
      <c r="C101" s="89">
        <f>SUM(C25,C48,C57,C59,C61,C65,C68,C70,C72,C74,C76,C79,C94,C100)</f>
        <v>17</v>
      </c>
      <c r="D101" s="155"/>
      <c r="E101" s="174">
        <f>SUM(E25,E48,E57,E59,E61,E65,E68,E70,E72,E74,E76,E79,E94,E96,E100)</f>
        <v>8004611</v>
      </c>
      <c r="F101" s="24">
        <f>SUM(F25,F48,F57,F59,F61,F65,F68,F70,F72,F74,F76,F79,F94,F96,F100)</f>
        <v>521991</v>
      </c>
      <c r="G101" s="24">
        <f>SUM(G25,G48,G57,G59,G61,G65,G68,G70,G72,G74,G76,G79,G94,G96,G100)</f>
        <v>7321369</v>
      </c>
      <c r="H101" s="24">
        <f>SUM(H25,H48,H57,H59,H61,H65,H68,H70,H72,H74,H76,H79,H94,H96,H100)</f>
        <v>201301</v>
      </c>
      <c r="I101" s="92">
        <f>SUM(I25,I48,I57,I59,I61,I65,I68,I70,I72,I74,I76,I79,I94,I96,I100)</f>
        <v>161251</v>
      </c>
      <c r="J101" s="102"/>
    </row>
    <row r="102" spans="1:9" ht="12.75">
      <c r="A102" s="81" t="s">
        <v>23</v>
      </c>
      <c r="B102" s="87">
        <f>B101</f>
        <v>57</v>
      </c>
      <c r="C102" s="90" t="s">
        <v>11</v>
      </c>
      <c r="D102" s="88" t="s">
        <v>24</v>
      </c>
      <c r="E102" s="154">
        <f>SUM(E25,E48,E57,E59,E61,E65,E68,E70,E72,E74,E76,E79)</f>
        <v>7828992</v>
      </c>
      <c r="F102" s="21">
        <f>SUM(F25,F48,F57,F59,F61,F65,F68,F70,F72,F74,F76,F79)</f>
        <v>474669</v>
      </c>
      <c r="G102" s="21">
        <f>SUM(G25,G48,G57,G59,G61,G65,G68,G70,G72,G74,G76,G79)</f>
        <v>7193454</v>
      </c>
      <c r="H102" s="21">
        <f>SUM(H25,H48,H57,H59,H61,H65,H68,H70,H72,H74,H76,H79)</f>
        <v>117624</v>
      </c>
      <c r="I102" s="101">
        <f>SUM(I25,I48,I57,I59,I61,I65,I68,I70,I72,I74,I76,I79)</f>
        <v>160869</v>
      </c>
    </row>
    <row r="103" spans="1:9" ht="12.75">
      <c r="A103" s="82"/>
      <c r="B103" s="86" t="s">
        <v>11</v>
      </c>
      <c r="C103" s="91">
        <f>C101</f>
        <v>17</v>
      </c>
      <c r="D103" s="83" t="s">
        <v>25</v>
      </c>
      <c r="E103" s="175">
        <f>SUM(E94,E96,E100)</f>
        <v>175619</v>
      </c>
      <c r="F103" s="176">
        <f>SUM(F94,F96,F100)</f>
        <v>47322</v>
      </c>
      <c r="G103" s="176">
        <f>SUM(G94,G96,G100)</f>
        <v>127915</v>
      </c>
      <c r="H103" s="176">
        <f>SUM(H94,H96,H100)</f>
        <v>83677</v>
      </c>
      <c r="I103" s="177">
        <f>SUM(I94,I96,I100)</f>
        <v>382</v>
      </c>
    </row>
    <row r="104" spans="1:4" ht="12.75">
      <c r="A104" s="2"/>
      <c r="D104" s="2"/>
    </row>
    <row r="105" spans="1:4" ht="12.75">
      <c r="A105" s="2"/>
      <c r="D105" s="2" t="s">
        <v>123</v>
      </c>
    </row>
    <row r="106" spans="1:5" ht="12.75">
      <c r="A106" s="121"/>
      <c r="B106" s="121"/>
      <c r="C106" s="122"/>
      <c r="D106" s="2"/>
      <c r="E106" s="123"/>
    </row>
    <row r="107" ht="12.75">
      <c r="D107" s="2"/>
    </row>
    <row r="108" ht="12.75">
      <c r="D108" s="2"/>
    </row>
  </sheetData>
  <mergeCells count="3">
    <mergeCell ref="G1:H1"/>
    <mergeCell ref="B1:B3"/>
    <mergeCell ref="C1:C3"/>
  </mergeCells>
  <printOptions horizontalCentered="1"/>
  <pageMargins left="0.1968503937007874" right="0.1968503937007874" top="0.66" bottom="0.28" header="0.35" footer="0.11811023622047245"/>
  <pageSetup blackAndWhite="1" horizontalDpi="300" verticalDpi="300" orientation="landscape" paperSize="9" scale="72" r:id="rId1"/>
  <headerFooter alignWithMargins="0">
    <oddHeader>&amp;L
&amp;C&amp;"Times New Roman CE,Félkövér"&amp;12Kimutatás az önkormányzat által 2003. évben benyújtott pályázatokról és azok eredményéről&amp;R&amp;"Times New Roman CE,Félkövér"&amp;11 1. számú melléklet
&amp;"Times New Roman CE,Normál"adatok ezer Ft-ban</oddHeader>
    <oddFooter>&amp;LUtolsó módosítás: 2004.03.18.&amp;CC:\Réka\pályázat\előterj2003\&amp;F&amp;R&amp;P/&amp;N</oddFooter>
  </headerFooter>
  <rowBreaks count="2" manualBreakCount="2">
    <brk id="52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PGH</dc:creator>
  <cp:keywords/>
  <dc:description/>
  <cp:lastModifiedBy>ErosGyorgy</cp:lastModifiedBy>
  <cp:lastPrinted>2004-03-17T11:33:49Z</cp:lastPrinted>
  <dcterms:created xsi:type="dcterms:W3CDTF">2000-11-13T11:03:05Z</dcterms:created>
  <dcterms:modified xsi:type="dcterms:W3CDTF">2003-02-07T12:29:47Z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