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9 sz.mell " sheetId="1" r:id="rId1"/>
  </sheets>
  <definedNames>
    <definedName name="_xlnm.Print_Titles" localSheetId="0">'9 sz.mell '!$1:$1</definedName>
    <definedName name="_xlnm.Print_Area" localSheetId="0">'9 sz.mell '!$A$1:$J$196</definedName>
  </definedNames>
  <calcPr fullCalcOnLoad="1"/>
</workbook>
</file>

<file path=xl/sharedStrings.xml><?xml version="1.0" encoding="utf-8"?>
<sst xmlns="http://schemas.openxmlformats.org/spreadsheetml/2006/main" count="615" uniqueCount="243">
  <si>
    <t>Megnevezés</t>
  </si>
  <si>
    <t>Pótigény illetve átcsoportosítás</t>
  </si>
  <si>
    <t>Módosított új előirányzat</t>
  </si>
  <si>
    <t>Eltérés                          (  +  -  )</t>
  </si>
  <si>
    <t>Megjegyzés</t>
  </si>
  <si>
    <t>Közlekedés</t>
  </si>
  <si>
    <t>Nyírfa utca útépítés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</si>
  <si>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</si>
  <si>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</si>
  <si>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</si>
  <si>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</si>
  <si>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</si>
  <si>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</si>
  <si>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</si>
  <si>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</si>
  <si>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</si>
  <si>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</si>
  <si>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</si>
  <si>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Kaposvár-Toponár összekötő út saját erő</t>
  </si>
  <si>
    <t xml:space="preserve">214/2002.(VI.20.) önk.hat.  </t>
  </si>
  <si>
    <t>Földút és járdaépítési program</t>
  </si>
  <si>
    <t>Lórántffy Zs.u. és Rét u. közötti lépcső átépítés és rek.</t>
  </si>
  <si>
    <t>Parkolók kialakítása volt DÉDÁSZ épület udvarán</t>
  </si>
  <si>
    <t>Bontás, pince-tömedékelés, murvázás</t>
  </si>
  <si>
    <t>Kanizsai u.- Malom tó között gyalogút építése</t>
  </si>
  <si>
    <t>Hajnalka u útépítés</t>
  </si>
  <si>
    <t>Közlekedés összesen</t>
  </si>
  <si>
    <t>Vízgazdálkodás</t>
  </si>
  <si>
    <t>Benedek E. u. szennyvízcsatornázás  2000.év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</si>
  <si>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</si>
  <si>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</si>
  <si>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</si>
  <si>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</si>
  <si>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</si>
  <si>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</si>
  <si>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</si>
  <si>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</si>
  <si>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</si>
  <si>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</si>
  <si>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Cser-Kecelhegy-Mező u.szvíz elvez tervfelülvizsg.</t>
  </si>
  <si>
    <t>Thököly u. ivóvíz ellátása</t>
  </si>
  <si>
    <t>Brassó u. csapadékvíz elvezetés folytatása</t>
  </si>
  <si>
    <t xml:space="preserve">Szennyvízcsat. 2002.évi építése 2003 évre szerz.sz.üt, </t>
  </si>
  <si>
    <t>Szerz.sz.üt.66.363</t>
  </si>
  <si>
    <t xml:space="preserve">168/2002.(V.30.) önk.hat.  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</si>
  <si>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</si>
  <si>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</si>
  <si>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</si>
  <si>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</si>
  <si>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</si>
  <si>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</si>
  <si>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</si>
  <si>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 xml:space="preserve">Lonkahegyi vízvezeték építése </t>
  </si>
  <si>
    <t xml:space="preserve">Ivánfahegyalja vízvezeték építése </t>
  </si>
  <si>
    <t>Vízgazdálkodás összesen</t>
  </si>
  <si>
    <t>Közvilágítás</t>
  </si>
  <si>
    <t>Pálvarga dülő villanyoszlop állítása</t>
  </si>
  <si>
    <t>Közvilágítás összesen</t>
  </si>
  <si>
    <t>Városgazdálkodás</t>
  </si>
  <si>
    <t>Vagyonvédelmi berendezések</t>
  </si>
  <si>
    <t>Maradvány</t>
  </si>
  <si>
    <t>Kossuth téri Betlehem bővítése</t>
  </si>
  <si>
    <t>Tallián Gy. u-i telek vásárlás Megyei Önkorm.-tól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</si>
  <si>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</si>
  <si>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</si>
  <si>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</si>
  <si>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487/1999.(XI.18.) önk.hat. </t>
  </si>
  <si>
    <t>Piac tömbjének szabályozási terve</t>
  </si>
  <si>
    <t>Nyugati temető utak és vízvételi hely építése</t>
  </si>
  <si>
    <t>Kaposfüredi temető parkoló építése</t>
  </si>
  <si>
    <t>K.szentjakabi temető WC építése</t>
  </si>
  <si>
    <t>K.füredi templom dísz-kivilágításához reflektor beszerzése</t>
  </si>
  <si>
    <t>Városgazdálkodás összesen</t>
  </si>
  <si>
    <t xml:space="preserve"> Oktatás </t>
  </si>
  <si>
    <t>Intézményi konyhák eszköz-beszerzése</t>
  </si>
  <si>
    <t>Kaposszentjakabi Óvoda bővítése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</si>
  <si>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</si>
  <si>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</si>
  <si>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</si>
  <si>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</si>
  <si>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2004.évi címzett támogatáshoz megvalósíthatósági tanulm. korszerűségi felülvizs.</t>
  </si>
  <si>
    <t>Szántó utcai óvoda bővítése</t>
  </si>
  <si>
    <t xml:space="preserve"> Oktatás összesen</t>
  </si>
  <si>
    <t>Egészségügy</t>
  </si>
  <si>
    <t>Kaposfüredi orvosi rendelő személyzeti WC kialakítása</t>
  </si>
  <si>
    <t>Terhesgondozó új helyen történő elhelyezésének tervezése</t>
  </si>
  <si>
    <t>Egészségügy összesen</t>
  </si>
  <si>
    <t xml:space="preserve"> Sport   </t>
  </si>
  <si>
    <t>Rákóczi pálya rekonstrukciója I. ütem</t>
  </si>
  <si>
    <t>Rákóczi pálya rekonstrukciója II. ütem</t>
  </si>
  <si>
    <t xml:space="preserve">Rákóczi Stadion rekonstrukció  III ütem </t>
  </si>
  <si>
    <t xml:space="preserve">273/2002.(IX.12.) önk.hat.  </t>
  </si>
  <si>
    <t>Rákóczi Stad. - parkolóhoz vez. út terv. és eljár,díj</t>
  </si>
  <si>
    <t>Rákóczi Stadion ép. -  gyalogos közlekedés</t>
  </si>
  <si>
    <t>Rákóczi pálya rekonstrukció,  első beszerzés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</si>
  <si>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</si>
  <si>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</si>
  <si>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</si>
  <si>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</si>
  <si>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Sport összesen</t>
  </si>
  <si>
    <t xml:space="preserve"> Közigazgatás  </t>
  </si>
  <si>
    <t>Polgármesteri Hivatal informatikai fejlesztése 2002.</t>
  </si>
  <si>
    <t>Pü.áthúz.1.641, sz.üt.12.255</t>
  </si>
  <si>
    <t>Városháza Teleki u-i iskolaép.bőv.tervpályázat</t>
  </si>
  <si>
    <t xml:space="preserve">Pü.áth.13.644, üt. 20.000    3/2001.(II.22.) önk.hat.  </t>
  </si>
  <si>
    <t>DÉDÁSZ ingatlan vásárlás PH bővítése</t>
  </si>
  <si>
    <t>2 db robogó beszerzése Közterület Felügyelet részére</t>
  </si>
  <si>
    <t xml:space="preserve"> Közigazgatás összesen  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</si>
  <si>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</si>
  <si>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</si>
  <si>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</si>
  <si>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</si>
  <si>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</si>
  <si>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</si>
  <si>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</si>
  <si>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</si>
  <si>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</si>
  <si>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</si>
  <si>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 Lakásgazdálkodás összesen 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</si>
  <si>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</si>
  <si>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</si>
  <si>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</si>
  <si>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</si>
  <si>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Művelődés, kultúra összesen</t>
  </si>
  <si>
    <t>Egyéb nem beruházási kiadások</t>
  </si>
  <si>
    <t>2002 + 2003 év                                  12.093+20.000</t>
  </si>
  <si>
    <t>Lakásmobilitás</t>
  </si>
  <si>
    <t>Közműhozzájárulás</t>
  </si>
  <si>
    <t>Egyéb kisebb kiadások</t>
  </si>
  <si>
    <t>2002 + 2003 év                                  460+ 5.000</t>
  </si>
  <si>
    <t>Pályázatok előkészítése, tervezési feladatok</t>
  </si>
  <si>
    <t>Füredi II.laktanya környezetvédelmi kármentesítés</t>
  </si>
  <si>
    <t>Feltétel: csak saját terület-hasznosítás esetén</t>
  </si>
  <si>
    <t>19106/2 hrsz. telekből területvásárlás</t>
  </si>
  <si>
    <t>395/2002.(XII.22.) Önkorm.hat.</t>
  </si>
  <si>
    <t>III. ipari park szabályozási terv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</si>
  <si>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</si>
  <si>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</si>
  <si>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</si>
  <si>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</si>
  <si>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Pü.áthúz. 500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</si>
  <si>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</si>
  <si>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</si>
  <si>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</si>
  <si>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</si>
  <si>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</si>
  <si>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</si>
  <si>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</si>
  <si>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</si>
  <si>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Egyéb nem beruh.kiad. összesen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</si>
  <si>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</si>
  <si>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</si>
  <si>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</si>
  <si>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</si>
  <si>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</si>
  <si>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</si>
  <si>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</si>
  <si>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</si>
  <si>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</si>
  <si>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FELHALMOZÁS ÖSSZESEN</t>
  </si>
  <si>
    <t xml:space="preserve">Info.társadalom igényorientált inf.eszk.és rendszerei </t>
  </si>
  <si>
    <t xml:space="preserve">Toponári szennyvízcsatorna M1 átemelő átalakítása </t>
  </si>
  <si>
    <t>Toponári futballpálya-rekonstrukció</t>
  </si>
  <si>
    <t xml:space="preserve">Megvalósult út, járdaép. forg. hely.eljárási díj </t>
  </si>
  <si>
    <t>Rákóczi pálya rekonstrukció megelőlegezett ÁFA</t>
  </si>
  <si>
    <t>Helyi védett épületek felújításához lakosságnak átadás</t>
  </si>
  <si>
    <t>Kanizsai u és egyéb csatornázatlan utcák szennyvízcsat.tervezése</t>
  </si>
  <si>
    <t>PH telefon kp bővítése és GSM adapterek beépítése</t>
  </si>
  <si>
    <t>Ady E u.1. épület stat. és faanyag-véd.szakértői  díja</t>
  </si>
  <si>
    <t>Füredi u. 29-39. csapadékvíz elvezetése terv + kivitelezés</t>
  </si>
  <si>
    <t>Kossuth tér üzemeltetők által nem vállalt közmű kiváltásai és egyéb feladatok</t>
  </si>
  <si>
    <t>Szennyvízcsat. Kvár és térsége II.üt. céltámogatás előkészítése</t>
  </si>
  <si>
    <t xml:space="preserve">Külterületi hull.gyűjtő konténerek beszerzése </t>
  </si>
  <si>
    <t>Volt Dédász ép. átalakításával kapcs.  - számítástechnikai fejlesztések</t>
  </si>
  <si>
    <t>Volt Dédász ép. átalakításával kapcs. - berendezések</t>
  </si>
  <si>
    <t>Volt Dédász ép. vagyonvédelmi berendezése</t>
  </si>
  <si>
    <t>Okmányiroda bőv. kapcs. berendezések beszerzése</t>
  </si>
  <si>
    <t>Polgármesteri Hivatal főépület és volt Dédász ép. közötti tel összeköttetés kiép.</t>
  </si>
  <si>
    <t>Jégcsarnok közműépítés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</si>
  <si>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</si>
  <si>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</si>
  <si>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</si>
  <si>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</si>
  <si>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</si>
  <si>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Kossuth tér látványterv</t>
  </si>
  <si>
    <t>Kossuth tér forg.szakvélemény</t>
  </si>
  <si>
    <t>Malom út: Kac beszámolóhoz szakvélemény</t>
  </si>
  <si>
    <t>VICE pályázati díj  (Szjakab stb. szvízcsat.)</t>
  </si>
  <si>
    <t>Átcsoportosítás:M1 szvízátemelő ei-ból.  154/2003.(VI.12.)Önk.hat.1.pont felhatalmazás alapján polgármesteri hatáskörben hozott döntés</t>
  </si>
  <si>
    <t>Szennyvízcsat. Kvár és térsége II.üt. Címzett támogatás önrész  (Töröcske)</t>
  </si>
  <si>
    <t>Közterületi illemhelyek kialakításának tervezése</t>
  </si>
  <si>
    <t>Berzsenyi Ált.Isk. leány- és személyzeti WC kialakítása, emeleti WC rekonstrukvió</t>
  </si>
  <si>
    <t>Polgármesteri Hivatal informatikai fejlesztése 2002-2003.</t>
  </si>
  <si>
    <t xml:space="preserve"> -</t>
  </si>
  <si>
    <t>Nagyváthy u. vízhálózat bővítés</t>
  </si>
  <si>
    <t>-</t>
  </si>
  <si>
    <t>II.Rákóczi F Ált.Isk. akadálymentesítési munkái</t>
  </si>
  <si>
    <t xml:space="preserve">   Módosított új előirányzat</t>
  </si>
  <si>
    <t>Szentjakabi Apátsághoz vezető keleti szervízúthoz területvásárlás</t>
  </si>
  <si>
    <t>Rákóczi Stad. fejépület belső átalakítása sportiskola elhelyezéséhez</t>
  </si>
  <si>
    <t>Polgármesteri Hivatal gépkocsi csere</t>
  </si>
  <si>
    <t>Óvodai és Eü.kp.áthely. 48-as Ifjúság u 67. alá</t>
  </si>
  <si>
    <t>Hősök temetője II. ütem</t>
  </si>
  <si>
    <t>Ammóniamentesítés megvalósíthatósági tanulmány</t>
  </si>
  <si>
    <t>Rákóczi tér 1. kerítés építés 35 fm. drótfonatos</t>
  </si>
  <si>
    <t>Átcsoportosítás pályázatok előkészítése, terv.feladatok ei-ból</t>
  </si>
  <si>
    <t>Átcsop. Szem.jellegű kfizetésre</t>
  </si>
  <si>
    <t>Füredi II. laktanya út és teljes körű közműhálózat ép.eng.tervdok.</t>
  </si>
  <si>
    <r>
      <t xml:space="preserve">     </t>
    </r>
    <r>
      <rPr>
        <b/>
        <sz val="10"/>
        <color indexed="8"/>
        <rFont val="Arial CE"/>
        <family val="2"/>
      </rPr>
      <t>Gerle u (</t>
    </r>
    <r>
      <rPr>
        <sz val="10"/>
        <color indexed="8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</si>
  <si>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8"/>
        <rFont val="Arial CE"/>
        <family val="2"/>
      </rPr>
      <t xml:space="preserve">    Hajnal u</t>
    </r>
    <r>
      <rPr>
        <sz val="10"/>
        <color indexed="8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</si>
  <si>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8"/>
        <rFont val="Arial CE"/>
        <family val="2"/>
      </rPr>
      <t xml:space="preserve">Kőrösi Cs.u-Keceli bejáró </t>
    </r>
    <r>
      <rPr>
        <sz val="10"/>
        <color indexed="8"/>
        <rFont val="Arial CE"/>
        <family val="2"/>
      </rPr>
      <t>(Kecelhegyalja u 2-12.)</t>
    </r>
  </si>
  <si>
    <r>
      <t xml:space="preserve">     Zrinyi </t>
    </r>
    <r>
      <rPr>
        <sz val="10"/>
        <color indexed="8"/>
        <rFont val="Arial CE"/>
        <family val="2"/>
      </rPr>
      <t>u 61.sz-tól</t>
    </r>
    <r>
      <rPr>
        <b/>
        <sz val="10"/>
        <color indexed="8"/>
        <rFont val="Arial CE"/>
        <family val="2"/>
      </rPr>
      <t xml:space="preserve"> tervezés </t>
    </r>
    <r>
      <rPr>
        <sz val="10"/>
        <color indexed="8"/>
        <rFont val="Arial CE"/>
        <family val="2"/>
      </rPr>
      <t>Krúdy u. átkötésig</t>
    </r>
  </si>
  <si>
    <r>
      <t xml:space="preserve">     Zrinyi </t>
    </r>
    <r>
      <rPr>
        <sz val="10"/>
        <color indexed="8"/>
        <rFont val="Arial CE"/>
        <family val="2"/>
      </rPr>
      <t>u 61.sz-tól</t>
    </r>
    <r>
      <rPr>
        <b/>
        <sz val="10"/>
        <color indexed="8"/>
        <rFont val="Arial CE"/>
        <family val="2"/>
      </rPr>
      <t xml:space="preserve"> kivitelezés </t>
    </r>
    <r>
      <rPr>
        <sz val="10"/>
        <color indexed="8"/>
        <rFont val="Arial CE"/>
        <family val="2"/>
      </rPr>
      <t>Krúdy u. átkötésig</t>
    </r>
  </si>
  <si>
    <r>
      <t xml:space="preserve">      Zichy u  </t>
    </r>
    <r>
      <rPr>
        <sz val="10"/>
        <color indexed="8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</si>
  <si>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8"/>
        <rFont val="Arial CE"/>
        <family val="2"/>
      </rPr>
      <t>Gázszer Váll.</t>
    </r>
    <r>
      <rPr>
        <sz val="10"/>
        <color indexed="8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</si>
  <si>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8"/>
        <rFont val="Arial CE"/>
        <family val="2"/>
      </rPr>
      <t xml:space="preserve"> Nádasdi u.</t>
    </r>
    <r>
      <rPr>
        <sz val="10"/>
        <color indexed="8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</si>
  <si>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8"/>
        <rFont val="Arial CE"/>
        <family val="2"/>
      </rPr>
      <t xml:space="preserve">  Hősök Temploma</t>
    </r>
    <r>
      <rPr>
        <sz val="10"/>
        <color indexed="8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</si>
  <si>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8"/>
        <rFont val="Arial CE"/>
        <family val="2"/>
      </rPr>
      <t xml:space="preserve">    Toponár</t>
    </r>
    <r>
      <rPr>
        <sz val="10"/>
        <color indexed="8"/>
        <rFont val="Arial CE"/>
        <family val="2"/>
      </rPr>
      <t xml:space="preserve">  (Orci út buszállomás felé)</t>
    </r>
  </si>
  <si>
    <t>Buszvárók telepítése  5 db + 2 db</t>
  </si>
  <si>
    <t>Átcsop. szem.jellegű kfizetésre -79eFt; erdőter.műv.ágból kivonás bevétel terh: +493 eFt</t>
  </si>
  <si>
    <t xml:space="preserve">"Gugyuló Jézus" szobor restaurálás és másolat készítés </t>
  </si>
  <si>
    <t>SM Önk.: temetők haszn.jogáért történő lemondás ellenértéke</t>
  </si>
  <si>
    <t>Töröcskei és Szentjakabi  temető WC építése</t>
  </si>
  <si>
    <t>Vásárcsarnok eng.terv és piac-tömb szabályozási terv</t>
  </si>
  <si>
    <t>Kodály Z. É-Z iskola tetőrekonstrukció terv</t>
  </si>
  <si>
    <t>Tudományos és Műszaki Park létesítése erdőterület igénybevétele</t>
  </si>
  <si>
    <t>Városi hulladéklerakó, komposztáló telep 1-1 db aprító, forgató,rosta beszerzéséhez</t>
  </si>
  <si>
    <t>Kisebb közvilágítási fejlesztések 2002-2003.</t>
  </si>
  <si>
    <t xml:space="preserve">Munkáltatói kölcsönalap  2002-2003.       </t>
  </si>
  <si>
    <t>Lakásép, vás, első lakáshoz jutók helyi tám. 2002-2003.</t>
  </si>
  <si>
    <t>Búzavirág u-i. Orvosi Rendelő önálló hőfogadó kialakítás anyagköltsége</t>
  </si>
  <si>
    <t>Módosított  előirányzat</t>
  </si>
  <si>
    <t>Átcsoportosítás: Intézményfelújításhoz</t>
  </si>
  <si>
    <t>Integrált helyi fejlesztések ösztönzése PHARE pály. /F.II.laktanya/</t>
  </si>
  <si>
    <t>Kaposvár hosszútávú településfejlesztési koncepciójának kidolgozása</t>
  </si>
  <si>
    <t>Átcsop: lakásmobilitás ei-ról</t>
  </si>
  <si>
    <t>Településszerkezeti konc,terv CÉDE p.önerő</t>
  </si>
  <si>
    <t>Átcsoportosítás Városgondnokságnak</t>
  </si>
  <si>
    <t>Átcsop. Egyéb kisebb kiadások 363 eFt,</t>
  </si>
  <si>
    <t>Állami hozzájárulás ellentételezi  2004. évben</t>
  </si>
  <si>
    <t>Átcsop. Szem.jellegű kfizetésre:504eft, és                                                  Ph.gondnokságnak 352eft</t>
  </si>
  <si>
    <t>Átcsop: 1.874 PHARE pály. /F.II.laktanya/, 1250 Kaposvár hosszútávú településfejlesztési koncepciójának kidolgozása, Közintézmények akadálymentesítése PHARE pályázathoz tervezés 1.563, Keleti temető parkoló terv eng.216 eFt</t>
  </si>
  <si>
    <t>Közintézmények akadálymentesítése PHARE pályázathoz tervezés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</si>
</sst>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</numFmts>
  <fonts count="21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1"/>
      <color indexed="8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0" fontId="14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17" fillId="0" borderId="1" xfId="0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wrapText="1"/>
    </xf>
    <xf numFmtId="164" fontId="11" fillId="0" borderId="0" xfId="0" applyNumberFormat="1" applyFont="1" applyFill="1" applyAlignment="1">
      <alignment/>
    </xf>
    <xf numFmtId="168" fontId="20" fillId="0" borderId="2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6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5" fontId="17" fillId="3" borderId="1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164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4" fontId="8" fillId="0" borderId="2" xfId="0" applyNumberFormat="1" applyFont="1" applyFill="1" applyBorder="1" applyAlignment="1">
      <alignment horizontal="left" wrapText="1"/>
    </xf>
    <xf numFmtId="0" fontId="8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168" fontId="20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5" fontId="1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8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/>
    </xf>
    <xf numFmtId="164" fontId="8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/>
    </xf>
    <xf numFmtId="164" fontId="11" fillId="3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right"/>
    </xf>
    <xf numFmtId="164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/>
    </xf>
    <xf numFmtId="164" fontId="11" fillId="3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Zeros="0" tabSelected="1" zoomScale="75" zoomScaleNormal="75" workbookViewId="0" topLeftCell="A1">
      <pane xSplit="1" ySplit="1" topLeftCell="I1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0" sqref="A170"/>
    </sheetView>
  </sheetViews>
  <sheetFormatPr defaultColWidth="9.00390625" defaultRowHeight="12.75" outlineLevelRow="1" outlineLevelCol="1"/>
  <cols>
    <col min="1" max="1" width="62.75390625" style="27" customWidth="1"/>
    <col min="2" max="2" width="14.125" style="44" customWidth="1" collapsed="1"/>
    <col min="3" max="3" width="15.75390625" style="67" customWidth="1"/>
    <col min="4" max="4" width="15.75390625" style="78" hidden="1" customWidth="1" outlineLevel="1"/>
    <col min="5" max="5" width="17.375" style="74" hidden="1" customWidth="1" outlineLevel="1"/>
    <col min="6" max="6" width="11.125" style="74" hidden="1" customWidth="1" outlineLevel="1"/>
    <col min="7" max="7" width="14.125" style="89" customWidth="1" collapsed="1"/>
    <col min="8" max="8" width="14.25390625" style="67" customWidth="1"/>
    <col min="9" max="9" width="50.375" style="56" customWidth="1"/>
    <col min="10" max="10" width="28.00390625" style="21" hidden="1" customWidth="1" outlineLevel="1"/>
    <col min="11" max="11" width="9.125" style="21" customWidth="1" collapsed="1"/>
    <col min="12" max="16384" width="9.125" style="21" customWidth="1"/>
  </cols>
  <sheetData>
    <row r="1" spans="1:10" s="5" customFormat="1" ht="45.75" customHeight="1">
      <c r="A1" s="1" t="s">
        <v>0</v>
      </c>
      <c r="B1" s="2" t="s">
        <v>231</v>
      </c>
      <c r="C1" s="2" t="s">
        <v>1</v>
      </c>
      <c r="D1" s="62" t="s">
        <v>1</v>
      </c>
      <c r="E1" s="62" t="s">
        <v>197</v>
      </c>
      <c r="F1" s="63" t="s">
        <v>3</v>
      </c>
      <c r="G1" s="2" t="s">
        <v>2</v>
      </c>
      <c r="H1" s="3" t="s">
        <v>3</v>
      </c>
      <c r="I1" s="4" t="s">
        <v>4</v>
      </c>
      <c r="J1" s="4" t="s">
        <v>4</v>
      </c>
    </row>
    <row r="2" spans="1:10" s="7" customFormat="1" ht="21.75" customHeight="1">
      <c r="A2" s="58" t="s">
        <v>5</v>
      </c>
      <c r="B2" s="97"/>
      <c r="C2" s="97"/>
      <c r="D2" s="98"/>
      <c r="E2" s="98"/>
      <c r="F2" s="98"/>
      <c r="G2" s="99"/>
      <c r="H2" s="97"/>
      <c r="I2" s="47"/>
      <c r="J2" s="6"/>
    </row>
    <row r="3" spans="1:10" s="7" customFormat="1" ht="17.25" customHeight="1">
      <c r="A3" s="8" t="s">
        <v>6</v>
      </c>
      <c r="B3" s="90">
        <v>349</v>
      </c>
      <c r="C3" s="91" t="s">
        <v>193</v>
      </c>
      <c r="D3" s="92"/>
      <c r="E3" s="93">
        <f aca="true" t="shared" si="0" ref="E3:E15">+B3+D3</f>
        <v>349</v>
      </c>
      <c r="F3" s="93">
        <f aca="true" t="shared" si="1" ref="F3:F15">+E3-B3</f>
        <v>0</v>
      </c>
      <c r="G3" s="94">
        <v>349</v>
      </c>
      <c r="H3" s="91" t="s">
        <v>193</v>
      </c>
      <c r="I3" s="17"/>
      <c r="J3" s="9" t="s">
        <v>7</v>
      </c>
    </row>
    <row r="4" spans="1:10" s="7" customFormat="1" ht="17.25" customHeight="1">
      <c r="A4" s="8" t="s">
        <v>8</v>
      </c>
      <c r="B4" s="90">
        <v>59</v>
      </c>
      <c r="C4" s="91" t="s">
        <v>193</v>
      </c>
      <c r="D4" s="92"/>
      <c r="E4" s="93">
        <f t="shared" si="0"/>
        <v>59</v>
      </c>
      <c r="F4" s="93">
        <f t="shared" si="1"/>
        <v>0</v>
      </c>
      <c r="G4" s="94">
        <v>59</v>
      </c>
      <c r="H4" s="91" t="s">
        <v>193</v>
      </c>
      <c r="I4" s="17"/>
      <c r="J4" s="9" t="s">
        <v>7</v>
      </c>
    </row>
    <row r="5" spans="1:10" s="7" customFormat="1" ht="17.25" customHeight="1">
      <c r="A5" s="8" t="s">
        <v>9</v>
      </c>
      <c r="B5" s="90">
        <v>150</v>
      </c>
      <c r="C5" s="91" t="s">
        <v>193</v>
      </c>
      <c r="D5" s="92"/>
      <c r="E5" s="93">
        <f t="shared" si="0"/>
        <v>150</v>
      </c>
      <c r="F5" s="93">
        <f t="shared" si="1"/>
        <v>0</v>
      </c>
      <c r="G5" s="94">
        <v>150</v>
      </c>
      <c r="H5" s="91" t="s">
        <v>193</v>
      </c>
      <c r="I5" s="17"/>
      <c r="J5" s="9" t="s">
        <v>7</v>
      </c>
    </row>
    <row r="6" spans="1:10" s="7" customFormat="1" ht="17.25" customHeight="1">
      <c r="A6" s="8" t="s">
        <v>10</v>
      </c>
      <c r="B6" s="90">
        <v>95</v>
      </c>
      <c r="C6" s="91" t="s">
        <v>193</v>
      </c>
      <c r="D6" s="92"/>
      <c r="E6" s="93">
        <f t="shared" si="0"/>
        <v>95</v>
      </c>
      <c r="F6" s="93">
        <f t="shared" si="1"/>
        <v>0</v>
      </c>
      <c r="G6" s="94">
        <v>95</v>
      </c>
      <c r="H6" s="91" t="s">
        <v>193</v>
      </c>
      <c r="I6" s="17"/>
      <c r="J6" s="9" t="s">
        <v>7</v>
      </c>
    </row>
    <row r="7" spans="1:10" s="7" customFormat="1" ht="17.25" customHeight="1">
      <c r="A7" s="8" t="s">
        <v>11</v>
      </c>
      <c r="B7" s="90">
        <v>1717</v>
      </c>
      <c r="C7" s="91" t="s">
        <v>193</v>
      </c>
      <c r="D7" s="92"/>
      <c r="E7" s="93">
        <f t="shared" si="0"/>
        <v>1717</v>
      </c>
      <c r="F7" s="93">
        <f t="shared" si="1"/>
        <v>0</v>
      </c>
      <c r="G7" s="94">
        <v>1717</v>
      </c>
      <c r="H7" s="91" t="s">
        <v>193</v>
      </c>
      <c r="I7" s="17"/>
      <c r="J7" s="9" t="s">
        <v>7</v>
      </c>
    </row>
    <row r="8" spans="1:10" s="7" customFormat="1" ht="17.25" customHeight="1">
      <c r="A8" s="10" t="s">
        <v>12</v>
      </c>
      <c r="B8" s="90">
        <v>2063</v>
      </c>
      <c r="C8" s="91" t="s">
        <v>193</v>
      </c>
      <c r="D8" s="92"/>
      <c r="E8" s="93">
        <f t="shared" si="0"/>
        <v>2063</v>
      </c>
      <c r="F8" s="93">
        <f t="shared" si="1"/>
        <v>0</v>
      </c>
      <c r="G8" s="94">
        <v>2063</v>
      </c>
      <c r="H8" s="91" t="s">
        <v>193</v>
      </c>
      <c r="I8" s="17"/>
      <c r="J8" s="9" t="s">
        <v>13</v>
      </c>
    </row>
    <row r="9" spans="1:10" s="7" customFormat="1" ht="21" customHeight="1">
      <c r="A9" s="11" t="s">
        <v>14</v>
      </c>
      <c r="B9" s="90">
        <v>288720</v>
      </c>
      <c r="C9" s="91" t="s">
        <v>193</v>
      </c>
      <c r="D9" s="92"/>
      <c r="E9" s="93">
        <f t="shared" si="0"/>
        <v>288720</v>
      </c>
      <c r="F9" s="95">
        <f t="shared" si="1"/>
        <v>0</v>
      </c>
      <c r="G9" s="94">
        <v>288720</v>
      </c>
      <c r="H9" s="91" t="s">
        <v>193</v>
      </c>
      <c r="I9" s="52"/>
      <c r="J9" s="9" t="s">
        <v>15</v>
      </c>
    </row>
    <row r="10" spans="1:10" s="7" customFormat="1" ht="17.25" customHeight="1">
      <c r="A10" s="11" t="s">
        <v>16</v>
      </c>
      <c r="B10" s="90">
        <v>248725</v>
      </c>
      <c r="C10" s="91" t="s">
        <v>193</v>
      </c>
      <c r="D10" s="92"/>
      <c r="E10" s="93">
        <f t="shared" si="0"/>
        <v>248725</v>
      </c>
      <c r="F10" s="93">
        <f t="shared" si="1"/>
        <v>0</v>
      </c>
      <c r="G10" s="94">
        <v>248725</v>
      </c>
      <c r="H10" s="91" t="s">
        <v>193</v>
      </c>
      <c r="I10" s="17"/>
      <c r="J10" s="9" t="s">
        <v>17</v>
      </c>
    </row>
    <row r="11" spans="1:10" s="7" customFormat="1" ht="15.75" customHeight="1" hidden="1" outlineLevel="1">
      <c r="A11" s="11" t="s">
        <v>92</v>
      </c>
      <c r="B11" s="90"/>
      <c r="C11" s="91" t="s">
        <v>193</v>
      </c>
      <c r="D11" s="92"/>
      <c r="E11" s="93">
        <f t="shared" si="0"/>
        <v>0</v>
      </c>
      <c r="F11" s="93">
        <f t="shared" si="1"/>
        <v>0</v>
      </c>
      <c r="G11" s="94"/>
      <c r="H11" s="91" t="s">
        <v>193</v>
      </c>
      <c r="I11" s="17"/>
      <c r="J11" s="9" t="s">
        <v>32</v>
      </c>
    </row>
    <row r="12" spans="1:10" s="7" customFormat="1" ht="15.75" customHeight="1" hidden="1" outlineLevel="1">
      <c r="A12" s="11" t="s">
        <v>93</v>
      </c>
      <c r="B12" s="90"/>
      <c r="C12" s="91" t="s">
        <v>193</v>
      </c>
      <c r="D12" s="92"/>
      <c r="E12" s="93">
        <f t="shared" si="0"/>
        <v>0</v>
      </c>
      <c r="F12" s="93">
        <f t="shared" si="1"/>
        <v>0</v>
      </c>
      <c r="G12" s="94"/>
      <c r="H12" s="91" t="s">
        <v>193</v>
      </c>
      <c r="I12" s="17"/>
      <c r="J12" s="9" t="s">
        <v>32</v>
      </c>
    </row>
    <row r="13" spans="1:10" s="7" customFormat="1" ht="17.25" customHeight="1" collapsed="1">
      <c r="A13" s="11" t="s">
        <v>163</v>
      </c>
      <c r="B13" s="90">
        <v>90</v>
      </c>
      <c r="C13" s="91" t="s">
        <v>193</v>
      </c>
      <c r="D13" s="92"/>
      <c r="E13" s="93">
        <f t="shared" si="0"/>
        <v>90</v>
      </c>
      <c r="F13" s="93">
        <f t="shared" si="1"/>
        <v>0</v>
      </c>
      <c r="G13" s="94">
        <v>90</v>
      </c>
      <c r="H13" s="91" t="s">
        <v>193</v>
      </c>
      <c r="I13" s="17"/>
      <c r="J13" s="9"/>
    </row>
    <row r="14" spans="1:10" s="13" customFormat="1" ht="15.75" customHeight="1">
      <c r="A14" s="23" t="s">
        <v>18</v>
      </c>
      <c r="B14" s="100"/>
      <c r="C14" s="91" t="s">
        <v>193</v>
      </c>
      <c r="D14" s="92"/>
      <c r="E14" s="93">
        <f t="shared" si="0"/>
        <v>0</v>
      </c>
      <c r="F14" s="101">
        <f t="shared" si="1"/>
        <v>0</v>
      </c>
      <c r="G14" s="102" t="s">
        <v>195</v>
      </c>
      <c r="H14" s="91" t="s">
        <v>193</v>
      </c>
      <c r="I14" s="17"/>
      <c r="J14" s="12" t="s">
        <v>19</v>
      </c>
    </row>
    <row r="15" spans="1:12" s="15" customFormat="1" ht="33" customHeight="1">
      <c r="A15" s="23" t="s">
        <v>20</v>
      </c>
      <c r="B15" s="103">
        <v>10281</v>
      </c>
      <c r="C15" s="91" t="s">
        <v>193</v>
      </c>
      <c r="D15" s="104"/>
      <c r="E15" s="93">
        <f t="shared" si="0"/>
        <v>10281</v>
      </c>
      <c r="F15" s="95">
        <f t="shared" si="1"/>
        <v>0</v>
      </c>
      <c r="G15" s="102">
        <v>10281</v>
      </c>
      <c r="H15" s="91" t="s">
        <v>193</v>
      </c>
      <c r="I15" s="61"/>
      <c r="J15" s="61" t="s">
        <v>188</v>
      </c>
      <c r="L15" s="84"/>
    </row>
    <row r="16" spans="1:10" s="15" customFormat="1" ht="17.25" customHeight="1" hidden="1" outlineLevel="1">
      <c r="A16" s="80" t="s">
        <v>208</v>
      </c>
      <c r="B16" s="103"/>
      <c r="C16" s="91" t="s">
        <v>193</v>
      </c>
      <c r="D16" s="104"/>
      <c r="E16" s="93"/>
      <c r="F16" s="93"/>
      <c r="G16" s="102"/>
      <c r="H16" s="91" t="s">
        <v>193</v>
      </c>
      <c r="I16" s="17"/>
      <c r="J16" s="14"/>
    </row>
    <row r="17" spans="1:10" s="15" customFormat="1" ht="17.25" customHeight="1" hidden="1" outlineLevel="1">
      <c r="A17" s="80" t="s">
        <v>209</v>
      </c>
      <c r="B17" s="103"/>
      <c r="C17" s="91" t="s">
        <v>193</v>
      </c>
      <c r="D17" s="104"/>
      <c r="E17" s="93"/>
      <c r="F17" s="93"/>
      <c r="G17" s="102"/>
      <c r="H17" s="91" t="s">
        <v>193</v>
      </c>
      <c r="I17" s="17"/>
      <c r="J17" s="14"/>
    </row>
    <row r="18" spans="1:10" s="15" customFormat="1" ht="17.25" customHeight="1" hidden="1" outlineLevel="1">
      <c r="A18" s="80" t="s">
        <v>210</v>
      </c>
      <c r="B18" s="103"/>
      <c r="C18" s="91" t="s">
        <v>193</v>
      </c>
      <c r="D18" s="104"/>
      <c r="E18" s="93"/>
      <c r="F18" s="93"/>
      <c r="G18" s="102"/>
      <c r="H18" s="91" t="s">
        <v>193</v>
      </c>
      <c r="I18" s="17"/>
      <c r="J18" s="14"/>
    </row>
    <row r="19" spans="1:10" s="15" customFormat="1" ht="17.25" customHeight="1" hidden="1" outlineLevel="1">
      <c r="A19" s="81" t="s">
        <v>211</v>
      </c>
      <c r="B19" s="103"/>
      <c r="C19" s="91" t="s">
        <v>193</v>
      </c>
      <c r="D19" s="104"/>
      <c r="E19" s="93"/>
      <c r="F19" s="93"/>
      <c r="G19" s="102"/>
      <c r="H19" s="91" t="s">
        <v>193</v>
      </c>
      <c r="I19" s="17"/>
      <c r="J19" s="14"/>
    </row>
    <row r="20" spans="1:10" s="15" customFormat="1" ht="17.25" customHeight="1" hidden="1" outlineLevel="1">
      <c r="A20" s="81" t="s">
        <v>212</v>
      </c>
      <c r="B20" s="103"/>
      <c r="C20" s="91" t="s">
        <v>193</v>
      </c>
      <c r="D20" s="104"/>
      <c r="E20" s="93"/>
      <c r="F20" s="93"/>
      <c r="G20" s="102"/>
      <c r="H20" s="91" t="s">
        <v>193</v>
      </c>
      <c r="I20" s="17"/>
      <c r="J20" s="14"/>
    </row>
    <row r="21" spans="1:10" s="15" customFormat="1" ht="17.25" customHeight="1" collapsed="1">
      <c r="A21" s="8" t="s">
        <v>21</v>
      </c>
      <c r="B21" s="103">
        <v>5000</v>
      </c>
      <c r="C21" s="91" t="s">
        <v>193</v>
      </c>
      <c r="D21" s="92"/>
      <c r="E21" s="93">
        <f>+B21+D21</f>
        <v>5000</v>
      </c>
      <c r="F21" s="93">
        <f>+E21-B21</f>
        <v>0</v>
      </c>
      <c r="G21" s="102">
        <v>5000</v>
      </c>
      <c r="H21" s="91" t="s">
        <v>193</v>
      </c>
      <c r="I21" s="17"/>
      <c r="J21" s="14"/>
    </row>
    <row r="22" spans="1:10" s="15" customFormat="1" ht="17.25" customHeight="1">
      <c r="A22" s="23" t="s">
        <v>218</v>
      </c>
      <c r="B22" s="103">
        <v>2969</v>
      </c>
      <c r="C22" s="91" t="s">
        <v>193</v>
      </c>
      <c r="D22" s="104"/>
      <c r="E22" s="93">
        <f>+B22+D22</f>
        <v>2969</v>
      </c>
      <c r="F22" s="93">
        <f>+E22-B22</f>
        <v>0</v>
      </c>
      <c r="G22" s="102">
        <v>2969</v>
      </c>
      <c r="H22" s="105" t="s">
        <v>195</v>
      </c>
      <c r="I22" s="17"/>
      <c r="J22" s="14"/>
    </row>
    <row r="23" spans="1:10" s="15" customFormat="1" ht="17.25" customHeight="1" hidden="1" outlineLevel="1">
      <c r="A23" s="82" t="s">
        <v>213</v>
      </c>
      <c r="B23" s="103"/>
      <c r="C23" s="91" t="s">
        <v>193</v>
      </c>
      <c r="D23" s="104"/>
      <c r="E23" s="93"/>
      <c r="F23" s="93"/>
      <c r="G23" s="102"/>
      <c r="H23" s="91" t="s">
        <v>193</v>
      </c>
      <c r="I23" s="17"/>
      <c r="J23" s="14"/>
    </row>
    <row r="24" spans="1:10" s="15" customFormat="1" ht="17.25" customHeight="1" hidden="1" outlineLevel="1">
      <c r="A24" s="83" t="s">
        <v>214</v>
      </c>
      <c r="B24" s="103"/>
      <c r="C24" s="91" t="s">
        <v>193</v>
      </c>
      <c r="D24" s="104"/>
      <c r="E24" s="93"/>
      <c r="F24" s="93"/>
      <c r="G24" s="102"/>
      <c r="H24" s="91" t="s">
        <v>193</v>
      </c>
      <c r="I24" s="17"/>
      <c r="J24" s="14"/>
    </row>
    <row r="25" spans="1:10" s="15" customFormat="1" ht="17.25" customHeight="1" hidden="1" outlineLevel="1">
      <c r="A25" s="80" t="s">
        <v>215</v>
      </c>
      <c r="B25" s="103"/>
      <c r="C25" s="91" t="s">
        <v>193</v>
      </c>
      <c r="D25" s="104"/>
      <c r="E25" s="93"/>
      <c r="F25" s="93"/>
      <c r="G25" s="102"/>
      <c r="H25" s="91" t="s">
        <v>193</v>
      </c>
      <c r="I25" s="17"/>
      <c r="J25" s="14"/>
    </row>
    <row r="26" spans="1:10" s="15" customFormat="1" ht="17.25" customHeight="1" hidden="1" outlineLevel="1">
      <c r="A26" s="80" t="s">
        <v>216</v>
      </c>
      <c r="B26" s="103"/>
      <c r="C26" s="91" t="s">
        <v>193</v>
      </c>
      <c r="D26" s="104"/>
      <c r="E26" s="93"/>
      <c r="F26" s="93"/>
      <c r="G26" s="102"/>
      <c r="H26" s="91" t="s">
        <v>193</v>
      </c>
      <c r="I26" s="17"/>
      <c r="J26" s="14"/>
    </row>
    <row r="27" spans="1:10" s="15" customFormat="1" ht="17.25" customHeight="1" hidden="1" outlineLevel="1">
      <c r="A27" s="80" t="s">
        <v>217</v>
      </c>
      <c r="B27" s="103"/>
      <c r="C27" s="91" t="s">
        <v>193</v>
      </c>
      <c r="D27" s="104"/>
      <c r="E27" s="93"/>
      <c r="F27" s="93"/>
      <c r="G27" s="102"/>
      <c r="H27" s="91" t="s">
        <v>193</v>
      </c>
      <c r="I27" s="17"/>
      <c r="J27" s="14"/>
    </row>
    <row r="28" spans="1:10" s="15" customFormat="1" ht="17.25" customHeight="1" collapsed="1">
      <c r="A28" s="23" t="s">
        <v>22</v>
      </c>
      <c r="B28" s="103">
        <v>6340</v>
      </c>
      <c r="C28" s="91" t="s">
        <v>193</v>
      </c>
      <c r="D28" s="92"/>
      <c r="E28" s="93">
        <f>+B28+D28</f>
        <v>6340</v>
      </c>
      <c r="F28" s="93">
        <f>+E28-B28</f>
        <v>0</v>
      </c>
      <c r="G28" s="102">
        <v>6340</v>
      </c>
      <c r="H28" s="91" t="s">
        <v>193</v>
      </c>
      <c r="I28" s="17"/>
      <c r="J28" s="16" t="s">
        <v>23</v>
      </c>
    </row>
    <row r="29" spans="1:10" s="15" customFormat="1" ht="35.25" customHeight="1">
      <c r="A29" s="23" t="s">
        <v>24</v>
      </c>
      <c r="B29" s="103">
        <v>1836</v>
      </c>
      <c r="C29" s="91" t="s">
        <v>193</v>
      </c>
      <c r="D29" s="104"/>
      <c r="E29" s="93">
        <f>+B29+D29</f>
        <v>1836</v>
      </c>
      <c r="F29" s="95">
        <f>+E29-B29</f>
        <v>0</v>
      </c>
      <c r="G29" s="102">
        <v>1836</v>
      </c>
      <c r="H29" s="91" t="s">
        <v>193</v>
      </c>
      <c r="I29" s="61"/>
      <c r="J29" s="14"/>
    </row>
    <row r="30" spans="1:10" s="15" customFormat="1" ht="24" customHeight="1">
      <c r="A30" s="23" t="s">
        <v>25</v>
      </c>
      <c r="B30" s="103">
        <v>300</v>
      </c>
      <c r="C30" s="91" t="s">
        <v>193</v>
      </c>
      <c r="D30" s="92"/>
      <c r="E30" s="93">
        <f>+B30+D30</f>
        <v>300</v>
      </c>
      <c r="F30" s="93">
        <f>+E30-B30</f>
        <v>0</v>
      </c>
      <c r="G30" s="102">
        <v>300</v>
      </c>
      <c r="H30" s="91" t="s">
        <v>193</v>
      </c>
      <c r="I30" s="17"/>
      <c r="J30" s="14"/>
    </row>
    <row r="31" spans="1:10" ht="33.75" customHeight="1">
      <c r="A31" s="23" t="s">
        <v>170</v>
      </c>
      <c r="B31" s="103">
        <v>7000</v>
      </c>
      <c r="C31" s="91" t="s">
        <v>193</v>
      </c>
      <c r="D31" s="92"/>
      <c r="E31" s="93">
        <f>+B31+D31</f>
        <v>7000</v>
      </c>
      <c r="F31" s="93">
        <f>+E31-B31</f>
        <v>0</v>
      </c>
      <c r="G31" s="102">
        <v>7000</v>
      </c>
      <c r="H31" s="91" t="s">
        <v>193</v>
      </c>
      <c r="I31" s="17"/>
      <c r="J31" s="11"/>
    </row>
    <row r="32" spans="1:10" ht="36" customHeight="1">
      <c r="A32" s="23" t="s">
        <v>198</v>
      </c>
      <c r="B32" s="90">
        <v>1052</v>
      </c>
      <c r="C32" s="91" t="s">
        <v>193</v>
      </c>
      <c r="D32" s="106"/>
      <c r="E32" s="93">
        <f>+B32+D32</f>
        <v>1052</v>
      </c>
      <c r="F32" s="95">
        <f>+E32-B32</f>
        <v>0</v>
      </c>
      <c r="G32" s="94">
        <v>1052</v>
      </c>
      <c r="H32" s="91" t="s">
        <v>193</v>
      </c>
      <c r="I32" s="52"/>
      <c r="J32" s="11"/>
    </row>
    <row r="33" spans="1:10" ht="17.25" customHeight="1">
      <c r="A33" s="18" t="s">
        <v>26</v>
      </c>
      <c r="B33" s="19">
        <f aca="true" t="shared" si="2" ref="B33:H33">SUM(B3:B32)</f>
        <v>576746</v>
      </c>
      <c r="C33" s="64">
        <f t="shared" si="2"/>
        <v>0</v>
      </c>
      <c r="D33" s="75">
        <f t="shared" si="2"/>
        <v>0</v>
      </c>
      <c r="E33" s="69">
        <f t="shared" si="2"/>
        <v>576746</v>
      </c>
      <c r="F33" s="70">
        <f t="shared" si="2"/>
        <v>0</v>
      </c>
      <c r="G33" s="87">
        <f t="shared" si="2"/>
        <v>576746</v>
      </c>
      <c r="H33" s="65">
        <f t="shared" si="2"/>
        <v>0</v>
      </c>
      <c r="I33" s="48"/>
      <c r="J33" s="20"/>
    </row>
    <row r="34" spans="1:10" s="7" customFormat="1" ht="16.5" customHeight="1">
      <c r="A34" s="58" t="s">
        <v>27</v>
      </c>
      <c r="B34" s="90"/>
      <c r="C34" s="91"/>
      <c r="D34" s="92"/>
      <c r="E34" s="93"/>
      <c r="F34" s="93"/>
      <c r="G34" s="94"/>
      <c r="H34" s="91"/>
      <c r="I34" s="17"/>
      <c r="J34" s="9"/>
    </row>
    <row r="35" spans="1:10" s="7" customFormat="1" ht="16.5" customHeight="1">
      <c r="A35" s="11" t="s">
        <v>28</v>
      </c>
      <c r="B35" s="90">
        <v>1329</v>
      </c>
      <c r="C35" s="91" t="s">
        <v>193</v>
      </c>
      <c r="D35" s="92"/>
      <c r="E35" s="93">
        <f aca="true" t="shared" si="3" ref="E35:E60">+B35+D35</f>
        <v>1329</v>
      </c>
      <c r="F35" s="93">
        <f aca="true" t="shared" si="4" ref="F35:F60">+E35-B35</f>
        <v>0</v>
      </c>
      <c r="G35" s="94">
        <v>1329</v>
      </c>
      <c r="H35" s="91" t="s">
        <v>193</v>
      </c>
      <c r="I35" s="17"/>
      <c r="J35" s="9" t="s">
        <v>7</v>
      </c>
    </row>
    <row r="36" spans="1:10" s="7" customFormat="1" ht="16.5" customHeight="1">
      <c r="A36" s="11" t="s">
        <v>29</v>
      </c>
      <c r="B36" s="90">
        <v>40001</v>
      </c>
      <c r="C36" s="91" t="s">
        <v>193</v>
      </c>
      <c r="D36" s="92"/>
      <c r="E36" s="93">
        <f t="shared" si="3"/>
        <v>40001</v>
      </c>
      <c r="F36" s="93">
        <f t="shared" si="4"/>
        <v>0</v>
      </c>
      <c r="G36" s="94">
        <v>40001</v>
      </c>
      <c r="H36" s="91" t="s">
        <v>193</v>
      </c>
      <c r="I36" s="17"/>
      <c r="J36" s="9" t="s">
        <v>30</v>
      </c>
    </row>
    <row r="37" spans="1:10" s="7" customFormat="1" ht="16.5" customHeight="1">
      <c r="A37" s="11" t="s">
        <v>31</v>
      </c>
      <c r="B37" s="90">
        <v>43125</v>
      </c>
      <c r="C37" s="91" t="s">
        <v>193</v>
      </c>
      <c r="D37" s="92"/>
      <c r="E37" s="93">
        <f t="shared" si="3"/>
        <v>43125</v>
      </c>
      <c r="F37" s="93">
        <f t="shared" si="4"/>
        <v>0</v>
      </c>
      <c r="G37" s="94">
        <v>43125</v>
      </c>
      <c r="H37" s="91" t="s">
        <v>193</v>
      </c>
      <c r="I37" s="17"/>
      <c r="J37" s="9" t="s">
        <v>32</v>
      </c>
    </row>
    <row r="38" spans="1:10" s="7" customFormat="1" ht="16.5" customHeight="1">
      <c r="A38" s="11" t="s">
        <v>33</v>
      </c>
      <c r="B38" s="90">
        <v>825</v>
      </c>
      <c r="C38" s="91" t="s">
        <v>193</v>
      </c>
      <c r="D38" s="92"/>
      <c r="E38" s="93">
        <f t="shared" si="3"/>
        <v>825</v>
      </c>
      <c r="F38" s="93">
        <f t="shared" si="4"/>
        <v>0</v>
      </c>
      <c r="G38" s="94">
        <v>825</v>
      </c>
      <c r="H38" s="91" t="s">
        <v>193</v>
      </c>
      <c r="I38" s="17"/>
      <c r="J38" s="9" t="s">
        <v>32</v>
      </c>
    </row>
    <row r="39" spans="1:10" s="7" customFormat="1" ht="19.5" customHeight="1">
      <c r="A39" s="11" t="s">
        <v>34</v>
      </c>
      <c r="B39" s="90">
        <v>56156</v>
      </c>
      <c r="C39" s="91" t="s">
        <v>193</v>
      </c>
      <c r="D39" s="92"/>
      <c r="E39" s="93">
        <f t="shared" si="3"/>
        <v>56156</v>
      </c>
      <c r="F39" s="93">
        <f t="shared" si="4"/>
        <v>0</v>
      </c>
      <c r="G39" s="94">
        <v>56156</v>
      </c>
      <c r="H39" s="91" t="s">
        <v>193</v>
      </c>
      <c r="I39" s="52"/>
      <c r="J39" s="22" t="s">
        <v>35</v>
      </c>
    </row>
    <row r="40" spans="1:10" s="7" customFormat="1" ht="20.25" customHeight="1">
      <c r="A40" s="11" t="s">
        <v>36</v>
      </c>
      <c r="B40" s="90">
        <v>83255</v>
      </c>
      <c r="C40" s="91" t="s">
        <v>193</v>
      </c>
      <c r="D40" s="92"/>
      <c r="E40" s="93">
        <f t="shared" si="3"/>
        <v>83255</v>
      </c>
      <c r="F40" s="93">
        <f t="shared" si="4"/>
        <v>0</v>
      </c>
      <c r="G40" s="94">
        <v>83255</v>
      </c>
      <c r="H40" s="91" t="s">
        <v>193</v>
      </c>
      <c r="I40" s="17"/>
      <c r="J40" s="9" t="s">
        <v>37</v>
      </c>
    </row>
    <row r="41" spans="1:10" s="7" customFormat="1" ht="17.25" customHeight="1">
      <c r="A41" s="45" t="s">
        <v>38</v>
      </c>
      <c r="B41" s="107">
        <v>2172</v>
      </c>
      <c r="C41" s="108" t="s">
        <v>193</v>
      </c>
      <c r="D41" s="109"/>
      <c r="E41" s="110">
        <f t="shared" si="3"/>
        <v>2172</v>
      </c>
      <c r="F41" s="110">
        <f t="shared" si="4"/>
        <v>0</v>
      </c>
      <c r="G41" s="111">
        <v>2172</v>
      </c>
      <c r="H41" s="108" t="s">
        <v>193</v>
      </c>
      <c r="I41" s="49"/>
      <c r="J41" s="9"/>
    </row>
    <row r="42" spans="1:10" s="7" customFormat="1" ht="16.5" customHeight="1">
      <c r="A42" s="11" t="s">
        <v>194</v>
      </c>
      <c r="B42" s="90">
        <v>994</v>
      </c>
      <c r="C42" s="91" t="s">
        <v>193</v>
      </c>
      <c r="D42" s="92"/>
      <c r="E42" s="93">
        <f t="shared" si="3"/>
        <v>994</v>
      </c>
      <c r="F42" s="93">
        <f t="shared" si="4"/>
        <v>0</v>
      </c>
      <c r="G42" s="94">
        <v>994</v>
      </c>
      <c r="H42" s="91" t="s">
        <v>193</v>
      </c>
      <c r="I42" s="17"/>
      <c r="J42" s="9"/>
    </row>
    <row r="43" spans="1:10" s="7" customFormat="1" ht="16.5" customHeight="1">
      <c r="A43" s="23" t="s">
        <v>39</v>
      </c>
      <c r="B43" s="90">
        <v>1025</v>
      </c>
      <c r="C43" s="91" t="s">
        <v>193</v>
      </c>
      <c r="D43" s="92"/>
      <c r="E43" s="93">
        <f t="shared" si="3"/>
        <v>1025</v>
      </c>
      <c r="F43" s="93">
        <f t="shared" si="4"/>
        <v>0</v>
      </c>
      <c r="G43" s="94">
        <v>1025</v>
      </c>
      <c r="H43" s="91" t="s">
        <v>193</v>
      </c>
      <c r="I43" s="17"/>
      <c r="J43" s="9"/>
    </row>
    <row r="44" spans="1:10" s="7" customFormat="1" ht="16.5" customHeight="1">
      <c r="A44" s="11" t="s">
        <v>40</v>
      </c>
      <c r="B44" s="90">
        <v>1600</v>
      </c>
      <c r="C44" s="91" t="s">
        <v>193</v>
      </c>
      <c r="D44" s="92"/>
      <c r="E44" s="93">
        <f t="shared" si="3"/>
        <v>1600</v>
      </c>
      <c r="F44" s="93">
        <f t="shared" si="4"/>
        <v>0</v>
      </c>
      <c r="G44" s="94">
        <v>1600</v>
      </c>
      <c r="H44" s="91" t="s">
        <v>193</v>
      </c>
      <c r="I44" s="17"/>
      <c r="J44" s="9"/>
    </row>
    <row r="45" spans="1:10" s="27" customFormat="1" ht="21.75" customHeight="1">
      <c r="A45" s="11" t="s">
        <v>41</v>
      </c>
      <c r="B45" s="90">
        <v>488</v>
      </c>
      <c r="C45" s="91" t="s">
        <v>193</v>
      </c>
      <c r="D45" s="92"/>
      <c r="E45" s="93">
        <f t="shared" si="3"/>
        <v>488</v>
      </c>
      <c r="F45" s="93">
        <f t="shared" si="4"/>
        <v>0</v>
      </c>
      <c r="G45" s="94">
        <v>488</v>
      </c>
      <c r="H45" s="91" t="s">
        <v>193</v>
      </c>
      <c r="I45" s="17"/>
      <c r="J45" s="9"/>
    </row>
    <row r="46" spans="1:10" s="25" customFormat="1" ht="22.5" customHeight="1">
      <c r="A46" s="11" t="s">
        <v>42</v>
      </c>
      <c r="B46" s="90">
        <v>66363</v>
      </c>
      <c r="C46" s="91" t="s">
        <v>193</v>
      </c>
      <c r="D46" s="92"/>
      <c r="E46" s="93">
        <f t="shared" si="3"/>
        <v>66363</v>
      </c>
      <c r="F46" s="93">
        <f t="shared" si="4"/>
        <v>0</v>
      </c>
      <c r="G46" s="94">
        <v>66363</v>
      </c>
      <c r="H46" s="91" t="s">
        <v>193</v>
      </c>
      <c r="I46" s="17"/>
      <c r="J46" s="24" t="s">
        <v>43</v>
      </c>
    </row>
    <row r="47" spans="1:10" s="13" customFormat="1" ht="31.5" customHeight="1">
      <c r="A47" s="23" t="s">
        <v>189</v>
      </c>
      <c r="B47" s="91" t="s">
        <v>193</v>
      </c>
      <c r="C47" s="91" t="s">
        <v>193</v>
      </c>
      <c r="D47" s="112"/>
      <c r="E47" s="90"/>
      <c r="F47" s="90"/>
      <c r="G47" s="94" t="s">
        <v>193</v>
      </c>
      <c r="H47" s="91" t="s">
        <v>193</v>
      </c>
      <c r="I47" s="17"/>
      <c r="J47" s="24" t="s">
        <v>44</v>
      </c>
    </row>
    <row r="48" spans="1:10" s="13" customFormat="1" ht="31.5" customHeight="1">
      <c r="A48" s="23" t="s">
        <v>171</v>
      </c>
      <c r="B48" s="90">
        <v>1745</v>
      </c>
      <c r="C48" s="91" t="s">
        <v>193</v>
      </c>
      <c r="D48" s="112"/>
      <c r="E48" s="93">
        <f t="shared" si="3"/>
        <v>1745</v>
      </c>
      <c r="F48" s="95">
        <f t="shared" si="4"/>
        <v>0</v>
      </c>
      <c r="G48" s="94">
        <v>1745</v>
      </c>
      <c r="H48" s="91" t="s">
        <v>193</v>
      </c>
      <c r="I48" s="17"/>
      <c r="J48" s="24" t="s">
        <v>44</v>
      </c>
    </row>
    <row r="49" spans="1:10" s="15" customFormat="1" ht="24.75" customHeight="1">
      <c r="A49" s="23" t="s">
        <v>45</v>
      </c>
      <c r="B49" s="90">
        <v>549987</v>
      </c>
      <c r="C49" s="91" t="s">
        <v>193</v>
      </c>
      <c r="D49" s="104"/>
      <c r="E49" s="93">
        <f t="shared" si="3"/>
        <v>549987</v>
      </c>
      <c r="F49" s="95">
        <f t="shared" si="4"/>
        <v>0</v>
      </c>
      <c r="G49" s="94">
        <v>549987</v>
      </c>
      <c r="H49" s="91" t="s">
        <v>195</v>
      </c>
      <c r="I49" s="17"/>
      <c r="J49" s="16" t="s">
        <v>46</v>
      </c>
    </row>
    <row r="50" spans="1:10" s="15" customFormat="1" ht="21" customHeight="1">
      <c r="A50" s="23" t="s">
        <v>47</v>
      </c>
      <c r="B50" s="90">
        <v>11825</v>
      </c>
      <c r="C50" s="91" t="s">
        <v>193</v>
      </c>
      <c r="D50" s="104"/>
      <c r="E50" s="93">
        <f t="shared" si="3"/>
        <v>11825</v>
      </c>
      <c r="F50" s="93">
        <f t="shared" si="4"/>
        <v>0</v>
      </c>
      <c r="G50" s="94">
        <v>11825</v>
      </c>
      <c r="H50" s="91" t="s">
        <v>195</v>
      </c>
      <c r="I50" s="17"/>
      <c r="J50" s="16"/>
    </row>
    <row r="51" spans="1:10" s="15" customFormat="1" ht="39" customHeight="1">
      <c r="A51" s="23" t="s">
        <v>161</v>
      </c>
      <c r="B51" s="90">
        <v>7500</v>
      </c>
      <c r="C51" s="91" t="s">
        <v>193</v>
      </c>
      <c r="D51" s="113"/>
      <c r="E51" s="93">
        <f t="shared" si="3"/>
        <v>7500</v>
      </c>
      <c r="F51" s="95">
        <f t="shared" si="4"/>
        <v>0</v>
      </c>
      <c r="G51" s="94">
        <v>7500</v>
      </c>
      <c r="H51" s="91" t="s">
        <v>193</v>
      </c>
      <c r="I51" s="50"/>
      <c r="J51" s="16"/>
    </row>
    <row r="52" spans="1:10" s="15" customFormat="1" ht="23.25" customHeight="1">
      <c r="A52" s="23" t="s">
        <v>48</v>
      </c>
      <c r="B52" s="90">
        <v>859</v>
      </c>
      <c r="C52" s="91" t="s">
        <v>193</v>
      </c>
      <c r="D52" s="104"/>
      <c r="E52" s="93">
        <f t="shared" si="3"/>
        <v>859</v>
      </c>
      <c r="F52" s="93">
        <f t="shared" si="4"/>
        <v>0</v>
      </c>
      <c r="G52" s="94">
        <v>859</v>
      </c>
      <c r="H52" s="91" t="s">
        <v>193</v>
      </c>
      <c r="I52" s="17"/>
      <c r="J52" s="16"/>
    </row>
    <row r="53" spans="1:10" s="15" customFormat="1" ht="25.5" customHeight="1">
      <c r="A53" s="23" t="s">
        <v>49</v>
      </c>
      <c r="B53" s="90">
        <v>4875</v>
      </c>
      <c r="C53" s="91" t="s">
        <v>193</v>
      </c>
      <c r="D53" s="92"/>
      <c r="E53" s="93">
        <f t="shared" si="3"/>
        <v>4875</v>
      </c>
      <c r="F53" s="93">
        <f t="shared" si="4"/>
        <v>0</v>
      </c>
      <c r="G53" s="94">
        <v>4875</v>
      </c>
      <c r="H53" s="91" t="s">
        <v>193</v>
      </c>
      <c r="I53" s="17"/>
      <c r="J53" s="16"/>
    </row>
    <row r="54" spans="1:10" s="15" customFormat="1" ht="21" customHeight="1">
      <c r="A54" s="23" t="s">
        <v>50</v>
      </c>
      <c r="B54" s="90">
        <v>500</v>
      </c>
      <c r="C54" s="91" t="s">
        <v>193</v>
      </c>
      <c r="D54" s="92"/>
      <c r="E54" s="93">
        <f t="shared" si="3"/>
        <v>500</v>
      </c>
      <c r="F54" s="93">
        <f t="shared" si="4"/>
        <v>0</v>
      </c>
      <c r="G54" s="94">
        <v>500</v>
      </c>
      <c r="H54" s="91" t="s">
        <v>193</v>
      </c>
      <c r="I54" s="17"/>
      <c r="J54" s="16"/>
    </row>
    <row r="55" spans="1:10" s="15" customFormat="1" ht="19.5" customHeight="1">
      <c r="A55" s="23" t="s">
        <v>51</v>
      </c>
      <c r="B55" s="90">
        <v>300</v>
      </c>
      <c r="C55" s="91" t="s">
        <v>193</v>
      </c>
      <c r="D55" s="92"/>
      <c r="E55" s="93">
        <f t="shared" si="3"/>
        <v>300</v>
      </c>
      <c r="F55" s="93">
        <f t="shared" si="4"/>
        <v>0</v>
      </c>
      <c r="G55" s="94">
        <v>300</v>
      </c>
      <c r="H55" s="91" t="s">
        <v>193</v>
      </c>
      <c r="I55" s="17"/>
      <c r="J55" s="16"/>
    </row>
    <row r="56" spans="1:10" s="15" customFormat="1" ht="19.5" customHeight="1">
      <c r="A56" s="23" t="s">
        <v>169</v>
      </c>
      <c r="B56" s="90">
        <v>593</v>
      </c>
      <c r="C56" s="91" t="s">
        <v>193</v>
      </c>
      <c r="D56" s="104"/>
      <c r="E56" s="93">
        <f t="shared" si="3"/>
        <v>593</v>
      </c>
      <c r="F56" s="95">
        <f t="shared" si="4"/>
        <v>0</v>
      </c>
      <c r="G56" s="94">
        <v>593</v>
      </c>
      <c r="H56" s="91" t="s">
        <v>193</v>
      </c>
      <c r="I56" s="17"/>
      <c r="J56" s="16"/>
    </row>
    <row r="57" spans="1:10" s="15" customFormat="1" ht="19.5" customHeight="1">
      <c r="A57" s="23" t="s">
        <v>52</v>
      </c>
      <c r="B57" s="90">
        <v>660</v>
      </c>
      <c r="C57" s="91" t="s">
        <v>193</v>
      </c>
      <c r="D57" s="92"/>
      <c r="E57" s="93">
        <f t="shared" si="3"/>
        <v>660</v>
      </c>
      <c r="F57" s="93">
        <f t="shared" si="4"/>
        <v>0</v>
      </c>
      <c r="G57" s="94">
        <v>660</v>
      </c>
      <c r="H57" s="91" t="s">
        <v>193</v>
      </c>
      <c r="I57" s="17"/>
      <c r="J57" s="16"/>
    </row>
    <row r="58" spans="1:10" s="15" customFormat="1" ht="24" customHeight="1">
      <c r="A58" s="23" t="s">
        <v>53</v>
      </c>
      <c r="B58" s="90">
        <v>300</v>
      </c>
      <c r="C58" s="91" t="s">
        <v>193</v>
      </c>
      <c r="D58" s="92"/>
      <c r="E58" s="93">
        <f t="shared" si="3"/>
        <v>300</v>
      </c>
      <c r="F58" s="93">
        <f t="shared" si="4"/>
        <v>0</v>
      </c>
      <c r="G58" s="94">
        <v>300</v>
      </c>
      <c r="H58" s="91" t="s">
        <v>193</v>
      </c>
      <c r="I58" s="50"/>
      <c r="J58" s="16"/>
    </row>
    <row r="59" spans="1:10" s="15" customFormat="1" ht="30" customHeight="1">
      <c r="A59" s="23" t="s">
        <v>166</v>
      </c>
      <c r="B59" s="90">
        <v>600</v>
      </c>
      <c r="C59" s="91" t="s">
        <v>193</v>
      </c>
      <c r="D59" s="104"/>
      <c r="E59" s="93">
        <f t="shared" si="3"/>
        <v>600</v>
      </c>
      <c r="F59" s="95">
        <f t="shared" si="4"/>
        <v>0</v>
      </c>
      <c r="G59" s="94">
        <v>600</v>
      </c>
      <c r="H59" s="91" t="s">
        <v>193</v>
      </c>
      <c r="I59" s="17"/>
      <c r="J59" s="16"/>
    </row>
    <row r="60" spans="1:10" s="15" customFormat="1" ht="23.25" customHeight="1">
      <c r="A60" s="23" t="s">
        <v>203</v>
      </c>
      <c r="B60" s="90">
        <v>4750</v>
      </c>
      <c r="C60" s="91" t="s">
        <v>193</v>
      </c>
      <c r="D60" s="104"/>
      <c r="E60" s="93">
        <f t="shared" si="3"/>
        <v>4750</v>
      </c>
      <c r="F60" s="95">
        <f t="shared" si="4"/>
        <v>0</v>
      </c>
      <c r="G60" s="94">
        <v>4750</v>
      </c>
      <c r="H60" s="91" t="s">
        <v>193</v>
      </c>
      <c r="I60" s="17"/>
      <c r="J60" s="16"/>
    </row>
    <row r="61" spans="1:10" s="7" customFormat="1" ht="22.5" customHeight="1">
      <c r="A61" s="18" t="s">
        <v>54</v>
      </c>
      <c r="B61" s="19">
        <f aca="true" t="shared" si="5" ref="B61:H61">SUM(B35:B60)</f>
        <v>881827</v>
      </c>
      <c r="C61" s="65">
        <f t="shared" si="5"/>
        <v>0</v>
      </c>
      <c r="D61" s="76">
        <f t="shared" si="5"/>
        <v>0</v>
      </c>
      <c r="E61" s="69">
        <f t="shared" si="5"/>
        <v>881827</v>
      </c>
      <c r="F61" s="71">
        <f t="shared" si="5"/>
        <v>0</v>
      </c>
      <c r="G61" s="87">
        <f t="shared" si="5"/>
        <v>881827</v>
      </c>
      <c r="H61" s="65">
        <f t="shared" si="5"/>
        <v>0</v>
      </c>
      <c r="I61" s="48"/>
      <c r="J61" s="26"/>
    </row>
    <row r="62" spans="1:10" s="7" customFormat="1" ht="33.75" customHeight="1">
      <c r="A62" s="58" t="s">
        <v>55</v>
      </c>
      <c r="B62" s="90"/>
      <c r="C62" s="91"/>
      <c r="D62" s="92"/>
      <c r="E62" s="93"/>
      <c r="F62" s="93"/>
      <c r="G62" s="94"/>
      <c r="H62" s="91"/>
      <c r="I62" s="17"/>
      <c r="J62" s="9"/>
    </row>
    <row r="63" spans="1:10" s="7" customFormat="1" ht="20.25" customHeight="1">
      <c r="A63" s="11" t="s">
        <v>227</v>
      </c>
      <c r="B63" s="90">
        <v>2025</v>
      </c>
      <c r="C63" s="91" t="s">
        <v>193</v>
      </c>
      <c r="D63" s="92"/>
      <c r="E63" s="93">
        <f>+B63+D63</f>
        <v>2025</v>
      </c>
      <c r="F63" s="93">
        <f>+E63-B63</f>
        <v>0</v>
      </c>
      <c r="G63" s="94">
        <v>2025</v>
      </c>
      <c r="H63" s="91" t="s">
        <v>193</v>
      </c>
      <c r="I63" s="51"/>
      <c r="J63" s="9"/>
    </row>
    <row r="64" spans="1:10" s="15" customFormat="1" ht="21.75" customHeight="1">
      <c r="A64" s="11" t="s">
        <v>56</v>
      </c>
      <c r="B64" s="90">
        <v>250</v>
      </c>
      <c r="C64" s="91" t="s">
        <v>195</v>
      </c>
      <c r="D64" s="92"/>
      <c r="E64" s="93">
        <f>+B64+D64</f>
        <v>250</v>
      </c>
      <c r="F64" s="93">
        <f>+E64-B64</f>
        <v>0</v>
      </c>
      <c r="G64" s="94">
        <v>250</v>
      </c>
      <c r="H64" s="105">
        <v>0</v>
      </c>
      <c r="I64" s="50"/>
      <c r="J64" s="16"/>
    </row>
    <row r="65" spans="1:10" s="7" customFormat="1" ht="24.75" customHeight="1">
      <c r="A65" s="18" t="s">
        <v>57</v>
      </c>
      <c r="B65" s="19">
        <f>SUM(B63:B64)</f>
        <v>2275</v>
      </c>
      <c r="C65" s="64">
        <f>SUM(C63:C64)</f>
        <v>0</v>
      </c>
      <c r="D65" s="75">
        <f>SUM(D63:D64)</f>
        <v>0</v>
      </c>
      <c r="E65" s="69">
        <f>SUM(E63:E64)</f>
        <v>2275</v>
      </c>
      <c r="F65" s="70">
        <f>+E65-B65</f>
        <v>0</v>
      </c>
      <c r="G65" s="87">
        <f>SUM(G63:G64)</f>
        <v>2275</v>
      </c>
      <c r="H65" s="68">
        <f>SUM(H63:H64)</f>
        <v>0</v>
      </c>
      <c r="I65" s="48"/>
      <c r="J65" s="26"/>
    </row>
    <row r="66" spans="1:10" s="7" customFormat="1" ht="24" customHeight="1">
      <c r="A66" s="58" t="s">
        <v>58</v>
      </c>
      <c r="B66" s="90"/>
      <c r="C66" s="91"/>
      <c r="D66" s="92"/>
      <c r="E66" s="93"/>
      <c r="F66" s="93"/>
      <c r="G66" s="94"/>
      <c r="H66" s="91"/>
      <c r="I66" s="17"/>
      <c r="J66" s="9"/>
    </row>
    <row r="67" spans="1:10" s="7" customFormat="1" ht="15.75" customHeight="1">
      <c r="A67" s="11" t="s">
        <v>59</v>
      </c>
      <c r="B67" s="90">
        <v>194</v>
      </c>
      <c r="C67" s="91" t="s">
        <v>193</v>
      </c>
      <c r="D67" s="92"/>
      <c r="E67" s="93">
        <f aca="true" t="shared" si="6" ref="E67:E83">+B67+D67</f>
        <v>194</v>
      </c>
      <c r="F67" s="93">
        <f aca="true" t="shared" si="7" ref="F67:F83">+E67-B67</f>
        <v>0</v>
      </c>
      <c r="G67" s="94">
        <v>194</v>
      </c>
      <c r="H67" s="91" t="s">
        <v>193</v>
      </c>
      <c r="I67" s="17"/>
      <c r="J67" s="9" t="s">
        <v>60</v>
      </c>
    </row>
    <row r="68" spans="1:10" s="7" customFormat="1" ht="15.75" customHeight="1">
      <c r="A68" s="11" t="s">
        <v>61</v>
      </c>
      <c r="B68" s="90">
        <v>185</v>
      </c>
      <c r="C68" s="91" t="s">
        <v>193</v>
      </c>
      <c r="D68" s="92"/>
      <c r="E68" s="93">
        <f t="shared" si="6"/>
        <v>185</v>
      </c>
      <c r="F68" s="93">
        <f t="shared" si="7"/>
        <v>0</v>
      </c>
      <c r="G68" s="94">
        <v>185</v>
      </c>
      <c r="H68" s="91" t="s">
        <v>193</v>
      </c>
      <c r="I68" s="17"/>
      <c r="J68" s="9" t="s">
        <v>32</v>
      </c>
    </row>
    <row r="69" spans="1:10" s="7" customFormat="1" ht="15.75" customHeight="1">
      <c r="A69" s="11" t="s">
        <v>62</v>
      </c>
      <c r="B69" s="90">
        <v>83</v>
      </c>
      <c r="C69" s="91" t="s">
        <v>193</v>
      </c>
      <c r="D69" s="92"/>
      <c r="E69" s="93">
        <f t="shared" si="6"/>
        <v>83</v>
      </c>
      <c r="F69" s="93">
        <f t="shared" si="7"/>
        <v>0</v>
      </c>
      <c r="G69" s="94">
        <v>83</v>
      </c>
      <c r="H69" s="91" t="s">
        <v>193</v>
      </c>
      <c r="I69" s="17"/>
      <c r="J69" s="9"/>
    </row>
    <row r="70" spans="1:10" s="13" customFormat="1" ht="15.75" customHeight="1">
      <c r="A70" s="23" t="s">
        <v>63</v>
      </c>
      <c r="B70" s="90">
        <v>6750</v>
      </c>
      <c r="C70" s="91" t="s">
        <v>193</v>
      </c>
      <c r="D70" s="92"/>
      <c r="E70" s="93">
        <f t="shared" si="6"/>
        <v>6750</v>
      </c>
      <c r="F70" s="93">
        <f t="shared" si="7"/>
        <v>0</v>
      </c>
      <c r="G70" s="94">
        <v>6750</v>
      </c>
      <c r="H70" s="91" t="s">
        <v>193</v>
      </c>
      <c r="I70" s="17"/>
      <c r="J70" s="24" t="s">
        <v>64</v>
      </c>
    </row>
    <row r="71" spans="1:10" s="13" customFormat="1" ht="33" customHeight="1">
      <c r="A71" s="23" t="s">
        <v>65</v>
      </c>
      <c r="B71" s="90">
        <v>2000</v>
      </c>
      <c r="C71" s="91" t="s">
        <v>193</v>
      </c>
      <c r="D71" s="92"/>
      <c r="E71" s="93">
        <f t="shared" si="6"/>
        <v>2000</v>
      </c>
      <c r="F71" s="93">
        <f t="shared" si="7"/>
        <v>0</v>
      </c>
      <c r="G71" s="94">
        <v>2000</v>
      </c>
      <c r="H71" s="91" t="s">
        <v>193</v>
      </c>
      <c r="I71" s="17"/>
      <c r="J71" s="24" t="s">
        <v>66</v>
      </c>
    </row>
    <row r="72" spans="1:10" s="15" customFormat="1" ht="15.75" customHeight="1" collapsed="1">
      <c r="A72" s="11" t="s">
        <v>223</v>
      </c>
      <c r="B72" s="90">
        <v>2500</v>
      </c>
      <c r="C72" s="91" t="s">
        <v>193</v>
      </c>
      <c r="D72" s="92"/>
      <c r="E72" s="93">
        <f t="shared" si="6"/>
        <v>2500</v>
      </c>
      <c r="F72" s="93">
        <f t="shared" si="7"/>
        <v>0</v>
      </c>
      <c r="G72" s="94">
        <v>2500</v>
      </c>
      <c r="H72" s="91" t="s">
        <v>193</v>
      </c>
      <c r="I72" s="17"/>
      <c r="J72" s="16"/>
    </row>
    <row r="73" spans="1:10" s="15" customFormat="1" ht="15.75" customHeight="1">
      <c r="A73" s="11" t="s">
        <v>67</v>
      </c>
      <c r="B73" s="91" t="s">
        <v>193</v>
      </c>
      <c r="C73" s="91" t="s">
        <v>193</v>
      </c>
      <c r="D73" s="92"/>
      <c r="E73" s="90"/>
      <c r="F73" s="90"/>
      <c r="G73" s="94" t="s">
        <v>193</v>
      </c>
      <c r="H73" s="91" t="s">
        <v>193</v>
      </c>
      <c r="I73" s="17"/>
      <c r="J73" s="16"/>
    </row>
    <row r="74" spans="1:10" s="15" customFormat="1" ht="16.5" customHeight="1">
      <c r="A74" s="11" t="s">
        <v>172</v>
      </c>
      <c r="B74" s="90">
        <v>5500</v>
      </c>
      <c r="C74" s="91" t="s">
        <v>193</v>
      </c>
      <c r="D74" s="104"/>
      <c r="E74" s="93">
        <f t="shared" si="6"/>
        <v>5500</v>
      </c>
      <c r="F74" s="95">
        <f t="shared" si="7"/>
        <v>0</v>
      </c>
      <c r="G74" s="94">
        <v>5500</v>
      </c>
      <c r="H74" s="91" t="s">
        <v>193</v>
      </c>
      <c r="I74" s="52"/>
      <c r="J74" s="16"/>
    </row>
    <row r="75" spans="1:10" s="15" customFormat="1" ht="15.75" customHeight="1">
      <c r="A75" s="11" t="s">
        <v>68</v>
      </c>
      <c r="B75" s="90">
        <v>4222</v>
      </c>
      <c r="C75" s="91" t="s">
        <v>193</v>
      </c>
      <c r="D75" s="104"/>
      <c r="E75" s="93">
        <f t="shared" si="6"/>
        <v>4222</v>
      </c>
      <c r="F75" s="95">
        <f t="shared" si="7"/>
        <v>0</v>
      </c>
      <c r="G75" s="94">
        <v>4222</v>
      </c>
      <c r="H75" s="91" t="s">
        <v>193</v>
      </c>
      <c r="I75" s="17"/>
      <c r="J75" s="16"/>
    </row>
    <row r="76" spans="1:10" s="15" customFormat="1" ht="15.75" customHeight="1">
      <c r="A76" s="11" t="s">
        <v>69</v>
      </c>
      <c r="B76" s="90">
        <v>1757</v>
      </c>
      <c r="C76" s="91" t="s">
        <v>193</v>
      </c>
      <c r="D76" s="92"/>
      <c r="E76" s="93">
        <f t="shared" si="6"/>
        <v>1757</v>
      </c>
      <c r="F76" s="93">
        <f t="shared" si="7"/>
        <v>0</v>
      </c>
      <c r="G76" s="94">
        <v>1757</v>
      </c>
      <c r="H76" s="91" t="s">
        <v>193</v>
      </c>
      <c r="I76" s="17"/>
      <c r="J76" s="16"/>
    </row>
    <row r="77" spans="1:10" s="15" customFormat="1" ht="15.75" customHeight="1">
      <c r="A77" s="11" t="s">
        <v>222</v>
      </c>
      <c r="B77" s="90">
        <v>1600</v>
      </c>
      <c r="C77" s="91" t="s">
        <v>193</v>
      </c>
      <c r="D77" s="104"/>
      <c r="E77" s="93">
        <f t="shared" si="6"/>
        <v>1600</v>
      </c>
      <c r="F77" s="93">
        <f t="shared" si="7"/>
        <v>0</v>
      </c>
      <c r="G77" s="94">
        <v>1600</v>
      </c>
      <c r="H77" s="91" t="s">
        <v>193</v>
      </c>
      <c r="I77" s="17"/>
      <c r="J77" s="16"/>
    </row>
    <row r="78" spans="1:10" s="15" customFormat="1" ht="15.75" customHeight="1">
      <c r="A78" s="11" t="s">
        <v>70</v>
      </c>
      <c r="B78" s="91" t="s">
        <v>193</v>
      </c>
      <c r="C78" s="91" t="s">
        <v>193</v>
      </c>
      <c r="D78" s="104"/>
      <c r="E78" s="90"/>
      <c r="F78" s="90"/>
      <c r="G78" s="94" t="s">
        <v>193</v>
      </c>
      <c r="H78" s="91" t="s">
        <v>193</v>
      </c>
      <c r="I78" s="17"/>
      <c r="J78" s="16"/>
    </row>
    <row r="79" spans="1:10" s="15" customFormat="1" ht="26.25" customHeight="1">
      <c r="A79" s="23" t="s">
        <v>226</v>
      </c>
      <c r="B79" s="90">
        <v>26250</v>
      </c>
      <c r="C79" s="91" t="s">
        <v>193</v>
      </c>
      <c r="D79" s="106"/>
      <c r="E79" s="101">
        <f t="shared" si="6"/>
        <v>26250</v>
      </c>
      <c r="F79" s="95">
        <f t="shared" si="7"/>
        <v>0</v>
      </c>
      <c r="G79" s="94">
        <v>26250</v>
      </c>
      <c r="H79" s="91" t="s">
        <v>193</v>
      </c>
      <c r="I79" s="52"/>
      <c r="J79" s="16"/>
    </row>
    <row r="80" spans="1:10" s="15" customFormat="1" ht="15.75" customHeight="1">
      <c r="A80" s="23" t="s">
        <v>71</v>
      </c>
      <c r="B80" s="90">
        <v>90</v>
      </c>
      <c r="C80" s="91" t="s">
        <v>193</v>
      </c>
      <c r="D80" s="92"/>
      <c r="E80" s="101">
        <f t="shared" si="6"/>
        <v>90</v>
      </c>
      <c r="F80" s="93">
        <f t="shared" si="7"/>
        <v>0</v>
      </c>
      <c r="G80" s="94">
        <v>90</v>
      </c>
      <c r="H80" s="91" t="s">
        <v>193</v>
      </c>
      <c r="I80" s="52"/>
      <c r="J80" s="16"/>
    </row>
    <row r="81" spans="1:10" s="15" customFormat="1" ht="15.75" customHeight="1">
      <c r="A81" s="23" t="s">
        <v>190</v>
      </c>
      <c r="B81" s="90">
        <v>300</v>
      </c>
      <c r="C81" s="91" t="s">
        <v>193</v>
      </c>
      <c r="D81" s="106"/>
      <c r="E81" s="101">
        <f t="shared" si="6"/>
        <v>300</v>
      </c>
      <c r="F81" s="95">
        <f t="shared" si="7"/>
        <v>0</v>
      </c>
      <c r="G81" s="94">
        <v>300</v>
      </c>
      <c r="H81" s="91" t="s">
        <v>193</v>
      </c>
      <c r="I81" s="52"/>
      <c r="J81" s="16"/>
    </row>
    <row r="82" spans="1:10" ht="18" customHeight="1">
      <c r="A82" s="23" t="s">
        <v>202</v>
      </c>
      <c r="B82" s="90">
        <v>900</v>
      </c>
      <c r="C82" s="91" t="s">
        <v>193</v>
      </c>
      <c r="D82" s="106"/>
      <c r="E82" s="93">
        <f t="shared" si="6"/>
        <v>900</v>
      </c>
      <c r="F82" s="95">
        <f t="shared" si="7"/>
        <v>0</v>
      </c>
      <c r="G82" s="94">
        <v>900</v>
      </c>
      <c r="H82" s="91" t="s">
        <v>193</v>
      </c>
      <c r="I82" s="52"/>
      <c r="J82" s="11"/>
    </row>
    <row r="83" spans="1:10" ht="18" customHeight="1">
      <c r="A83" s="23" t="s">
        <v>204</v>
      </c>
      <c r="B83" s="94">
        <v>45</v>
      </c>
      <c r="C83" s="91" t="s">
        <v>193</v>
      </c>
      <c r="D83" s="114"/>
      <c r="E83" s="93">
        <f t="shared" si="6"/>
        <v>45</v>
      </c>
      <c r="F83" s="95">
        <f t="shared" si="7"/>
        <v>0</v>
      </c>
      <c r="G83" s="94">
        <v>45</v>
      </c>
      <c r="H83" s="91" t="s">
        <v>193</v>
      </c>
      <c r="I83" s="52"/>
      <c r="J83" s="11"/>
    </row>
    <row r="84" spans="1:10" ht="15.75" customHeight="1">
      <c r="A84" s="18" t="s">
        <v>72</v>
      </c>
      <c r="B84" s="19">
        <f aca="true" t="shared" si="8" ref="B84:H84">SUM(B67:B83)</f>
        <v>52376</v>
      </c>
      <c r="C84" s="64">
        <f t="shared" si="8"/>
        <v>0</v>
      </c>
      <c r="D84" s="75">
        <f t="shared" si="8"/>
        <v>0</v>
      </c>
      <c r="E84" s="69">
        <f t="shared" si="8"/>
        <v>52376</v>
      </c>
      <c r="F84" s="69">
        <f t="shared" si="8"/>
        <v>0</v>
      </c>
      <c r="G84" s="87">
        <f t="shared" si="8"/>
        <v>52376</v>
      </c>
      <c r="H84" s="65">
        <f t="shared" si="8"/>
        <v>0</v>
      </c>
      <c r="I84" s="48"/>
      <c r="J84" s="28"/>
    </row>
    <row r="85" spans="1:10" s="7" customFormat="1" ht="24" customHeight="1">
      <c r="A85" s="58" t="s">
        <v>73</v>
      </c>
      <c r="B85" s="90"/>
      <c r="C85" s="91"/>
      <c r="D85" s="92"/>
      <c r="E85" s="93"/>
      <c r="F85" s="93"/>
      <c r="G85" s="94"/>
      <c r="H85" s="91"/>
      <c r="I85" s="17"/>
      <c r="J85" s="9"/>
    </row>
    <row r="86" spans="1:10" s="7" customFormat="1" ht="18" customHeight="1">
      <c r="A86" s="11" t="s">
        <v>74</v>
      </c>
      <c r="B86" s="90">
        <v>11351</v>
      </c>
      <c r="C86" s="91" t="s">
        <v>193</v>
      </c>
      <c r="D86" s="92"/>
      <c r="E86" s="93">
        <f aca="true" t="shared" si="9" ref="E86:E94">+B86+D86</f>
        <v>11351</v>
      </c>
      <c r="F86" s="93">
        <f aca="true" t="shared" si="10" ref="F86:F94">+E86-B86</f>
        <v>0</v>
      </c>
      <c r="G86" s="94">
        <v>11351</v>
      </c>
      <c r="H86" s="91" t="s">
        <v>193</v>
      </c>
      <c r="I86" s="17"/>
      <c r="J86" s="9" t="s">
        <v>32</v>
      </c>
    </row>
    <row r="87" spans="1:10" s="7" customFormat="1" ht="18" customHeight="1">
      <c r="A87" s="11" t="s">
        <v>75</v>
      </c>
      <c r="B87" s="90">
        <v>1193</v>
      </c>
      <c r="C87" s="91" t="s">
        <v>193</v>
      </c>
      <c r="D87" s="92"/>
      <c r="E87" s="93">
        <f t="shared" si="9"/>
        <v>1193</v>
      </c>
      <c r="F87" s="93">
        <f t="shared" si="10"/>
        <v>0</v>
      </c>
      <c r="G87" s="94">
        <v>1193</v>
      </c>
      <c r="H87" s="91" t="s">
        <v>193</v>
      </c>
      <c r="I87" s="17"/>
      <c r="J87" s="9" t="s">
        <v>32</v>
      </c>
    </row>
    <row r="88" spans="1:10" s="25" customFormat="1" ht="18" customHeight="1">
      <c r="A88" s="11" t="s">
        <v>76</v>
      </c>
      <c r="B88" s="90">
        <v>1381124</v>
      </c>
      <c r="C88" s="91" t="s">
        <v>193</v>
      </c>
      <c r="D88" s="92"/>
      <c r="E88" s="93">
        <f t="shared" si="9"/>
        <v>1381124</v>
      </c>
      <c r="F88" s="93">
        <f t="shared" si="10"/>
        <v>0</v>
      </c>
      <c r="G88" s="94">
        <v>1381124</v>
      </c>
      <c r="H88" s="91" t="s">
        <v>193</v>
      </c>
      <c r="I88" s="17"/>
      <c r="J88" s="29" t="s">
        <v>77</v>
      </c>
    </row>
    <row r="89" spans="1:10" s="25" customFormat="1" ht="18" customHeight="1">
      <c r="A89" s="11" t="s">
        <v>78</v>
      </c>
      <c r="B89" s="90">
        <v>1022932</v>
      </c>
      <c r="C89" s="91" t="s">
        <v>193</v>
      </c>
      <c r="D89" s="92"/>
      <c r="E89" s="93">
        <f t="shared" si="9"/>
        <v>1022932</v>
      </c>
      <c r="F89" s="93">
        <f t="shared" si="10"/>
        <v>0</v>
      </c>
      <c r="G89" s="94">
        <v>1022932</v>
      </c>
      <c r="H89" s="91" t="s">
        <v>193</v>
      </c>
      <c r="I89" s="17"/>
      <c r="J89" s="24" t="s">
        <v>79</v>
      </c>
    </row>
    <row r="90" spans="1:10" s="15" customFormat="1" ht="30.75" customHeight="1">
      <c r="A90" s="23" t="s">
        <v>191</v>
      </c>
      <c r="B90" s="90">
        <v>3488</v>
      </c>
      <c r="C90" s="91" t="s">
        <v>193</v>
      </c>
      <c r="D90" s="104"/>
      <c r="E90" s="93">
        <f t="shared" si="9"/>
        <v>3488</v>
      </c>
      <c r="F90" s="95">
        <f t="shared" si="10"/>
        <v>0</v>
      </c>
      <c r="G90" s="94">
        <v>3488</v>
      </c>
      <c r="H90" s="91" t="s">
        <v>193</v>
      </c>
      <c r="I90" s="17"/>
      <c r="J90" s="16"/>
    </row>
    <row r="91" spans="1:10" s="15" customFormat="1" ht="30" customHeight="1">
      <c r="A91" s="23" t="s">
        <v>80</v>
      </c>
      <c r="B91" s="90">
        <v>240</v>
      </c>
      <c r="C91" s="91" t="s">
        <v>193</v>
      </c>
      <c r="D91" s="92"/>
      <c r="E91" s="93">
        <f t="shared" si="9"/>
        <v>240</v>
      </c>
      <c r="F91" s="93">
        <f t="shared" si="10"/>
        <v>0</v>
      </c>
      <c r="G91" s="94">
        <v>240</v>
      </c>
      <c r="H91" s="91" t="s">
        <v>193</v>
      </c>
      <c r="I91" s="17"/>
      <c r="J91" s="16"/>
    </row>
    <row r="92" spans="1:10" s="15" customFormat="1" ht="18" customHeight="1">
      <c r="A92" s="23" t="s">
        <v>81</v>
      </c>
      <c r="B92" s="90">
        <v>8150</v>
      </c>
      <c r="C92" s="91" t="s">
        <v>193</v>
      </c>
      <c r="D92" s="92"/>
      <c r="E92" s="93">
        <f t="shared" si="9"/>
        <v>8150</v>
      </c>
      <c r="F92" s="93">
        <f t="shared" si="10"/>
        <v>0</v>
      </c>
      <c r="G92" s="94">
        <v>8150</v>
      </c>
      <c r="H92" s="91" t="s">
        <v>193</v>
      </c>
      <c r="I92" s="17"/>
      <c r="J92" s="16"/>
    </row>
    <row r="93" spans="1:10" s="15" customFormat="1" ht="18" customHeight="1">
      <c r="A93" s="23" t="s">
        <v>196</v>
      </c>
      <c r="B93" s="90">
        <v>3048</v>
      </c>
      <c r="C93" s="91" t="s">
        <v>193</v>
      </c>
      <c r="D93" s="92"/>
      <c r="E93" s="93">
        <f t="shared" si="9"/>
        <v>3048</v>
      </c>
      <c r="F93" s="93">
        <f t="shared" si="10"/>
        <v>0</v>
      </c>
      <c r="G93" s="94">
        <v>3048</v>
      </c>
      <c r="H93" s="91" t="s">
        <v>193</v>
      </c>
      <c r="I93" s="17"/>
      <c r="J93" s="16"/>
    </row>
    <row r="94" spans="1:10" s="15" customFormat="1" ht="18" customHeight="1">
      <c r="A94" s="23" t="s">
        <v>224</v>
      </c>
      <c r="B94" s="90">
        <v>385</v>
      </c>
      <c r="C94" s="91">
        <v>-385</v>
      </c>
      <c r="D94" s="106">
        <v>-385</v>
      </c>
      <c r="E94" s="101">
        <f t="shared" si="9"/>
        <v>0</v>
      </c>
      <c r="F94" s="95">
        <f t="shared" si="10"/>
        <v>-385</v>
      </c>
      <c r="G94" s="94" t="s">
        <v>195</v>
      </c>
      <c r="H94" s="105">
        <v>-385</v>
      </c>
      <c r="I94" s="17" t="s">
        <v>232</v>
      </c>
      <c r="J94" s="16"/>
    </row>
    <row r="95" spans="1:10" s="7" customFormat="1" ht="15.75" customHeight="1">
      <c r="A95" s="18" t="s">
        <v>82</v>
      </c>
      <c r="B95" s="19">
        <f aca="true" t="shared" si="11" ref="B95:H95">SUM(B86:B94)</f>
        <v>2431911</v>
      </c>
      <c r="C95" s="64">
        <f t="shared" si="11"/>
        <v>-385</v>
      </c>
      <c r="D95" s="75">
        <f t="shared" si="11"/>
        <v>-385</v>
      </c>
      <c r="E95" s="69">
        <f t="shared" si="11"/>
        <v>2431526</v>
      </c>
      <c r="F95" s="70">
        <f t="shared" si="11"/>
        <v>-385</v>
      </c>
      <c r="G95" s="87">
        <f t="shared" si="11"/>
        <v>2431526</v>
      </c>
      <c r="H95" s="65">
        <f t="shared" si="11"/>
        <v>-385</v>
      </c>
      <c r="I95" s="48"/>
      <c r="J95" s="26"/>
    </row>
    <row r="96" spans="1:10" ht="27" customHeight="1" collapsed="1">
      <c r="A96" s="58" t="s">
        <v>83</v>
      </c>
      <c r="B96" s="94"/>
      <c r="C96" s="91"/>
      <c r="D96" s="92"/>
      <c r="E96" s="115"/>
      <c r="F96" s="115"/>
      <c r="G96" s="94"/>
      <c r="H96" s="91"/>
      <c r="I96" s="17"/>
      <c r="J96" s="22"/>
    </row>
    <row r="97" spans="1:10" s="15" customFormat="1" ht="27" customHeight="1">
      <c r="A97" s="23" t="s">
        <v>84</v>
      </c>
      <c r="B97" s="90">
        <v>598</v>
      </c>
      <c r="C97" s="91" t="s">
        <v>193</v>
      </c>
      <c r="D97" s="104"/>
      <c r="E97" s="93">
        <f>+B97+D97</f>
        <v>598</v>
      </c>
      <c r="F97" s="93">
        <f>+E97-B97</f>
        <v>0</v>
      </c>
      <c r="G97" s="94">
        <v>598</v>
      </c>
      <c r="H97" s="91" t="s">
        <v>193</v>
      </c>
      <c r="I97" s="17"/>
      <c r="J97" s="16"/>
    </row>
    <row r="98" spans="1:10" s="15" customFormat="1" ht="27" customHeight="1">
      <c r="A98" s="23" t="s">
        <v>85</v>
      </c>
      <c r="B98" s="90">
        <v>1000</v>
      </c>
      <c r="C98" s="91" t="s">
        <v>193</v>
      </c>
      <c r="D98" s="92"/>
      <c r="E98" s="93">
        <f>+B98+D98</f>
        <v>1000</v>
      </c>
      <c r="F98" s="93">
        <f>+E98-B98</f>
        <v>0</v>
      </c>
      <c r="G98" s="94">
        <v>1000</v>
      </c>
      <c r="H98" s="91" t="s">
        <v>193</v>
      </c>
      <c r="I98" s="17"/>
      <c r="J98" s="16"/>
    </row>
    <row r="99" spans="1:10" ht="27" customHeight="1">
      <c r="A99" s="23" t="s">
        <v>201</v>
      </c>
      <c r="B99" s="90">
        <v>8358</v>
      </c>
      <c r="C99" s="91" t="s">
        <v>193</v>
      </c>
      <c r="D99" s="106"/>
      <c r="E99" s="93">
        <f>+B99+D99</f>
        <v>8358</v>
      </c>
      <c r="F99" s="95">
        <f>+E99-B99</f>
        <v>0</v>
      </c>
      <c r="G99" s="94">
        <v>8358</v>
      </c>
      <c r="H99" s="91" t="s">
        <v>193</v>
      </c>
      <c r="I99" s="52"/>
      <c r="J99" s="11"/>
    </row>
    <row r="100" spans="1:10" ht="27" customHeight="1">
      <c r="A100" s="23" t="s">
        <v>230</v>
      </c>
      <c r="B100" s="90">
        <v>275</v>
      </c>
      <c r="C100" s="91" t="s">
        <v>193</v>
      </c>
      <c r="D100" s="106"/>
      <c r="E100" s="93">
        <f>+B100+D100</f>
        <v>275</v>
      </c>
      <c r="F100" s="95"/>
      <c r="G100" s="94">
        <v>275</v>
      </c>
      <c r="H100" s="91" t="s">
        <v>193</v>
      </c>
      <c r="I100" s="52"/>
      <c r="J100" s="11"/>
    </row>
    <row r="101" spans="1:10" s="7" customFormat="1" ht="21.75" customHeight="1">
      <c r="A101" s="18" t="s">
        <v>86</v>
      </c>
      <c r="B101" s="19">
        <f>SUM(B97:B100)</f>
        <v>10231</v>
      </c>
      <c r="C101" s="64">
        <f>SUM(C97:C100)</f>
        <v>0</v>
      </c>
      <c r="D101" s="75">
        <f>SUM(D97:D99)</f>
        <v>0</v>
      </c>
      <c r="E101" s="69">
        <f>SUM(E97:E100)</f>
        <v>10231</v>
      </c>
      <c r="F101" s="69">
        <f>SUM(F97:F99)</f>
        <v>0</v>
      </c>
      <c r="G101" s="87">
        <f>SUM(G97:G100)</f>
        <v>10231</v>
      </c>
      <c r="H101" s="65">
        <f>SUM(H97:H100)</f>
        <v>0</v>
      </c>
      <c r="I101" s="48"/>
      <c r="J101" s="26"/>
    </row>
    <row r="102" spans="1:10" s="7" customFormat="1" ht="29.25" customHeight="1">
      <c r="A102" s="58" t="s">
        <v>87</v>
      </c>
      <c r="B102" s="90"/>
      <c r="C102" s="91"/>
      <c r="D102" s="92"/>
      <c r="E102" s="93"/>
      <c r="F102" s="93"/>
      <c r="G102" s="94"/>
      <c r="H102" s="91"/>
      <c r="I102" s="17"/>
      <c r="J102" s="9"/>
    </row>
    <row r="103" spans="1:10" s="7" customFormat="1" ht="21" customHeight="1">
      <c r="A103" s="11" t="s">
        <v>88</v>
      </c>
      <c r="B103" s="90">
        <v>32532</v>
      </c>
      <c r="C103" s="91" t="s">
        <v>193</v>
      </c>
      <c r="D103" s="92"/>
      <c r="E103" s="93">
        <f aca="true" t="shared" si="12" ref="E103:E115">+B103+D103</f>
        <v>32532</v>
      </c>
      <c r="F103" s="93">
        <f aca="true" t="shared" si="13" ref="F103:F115">+E103-B103</f>
        <v>0</v>
      </c>
      <c r="G103" s="94">
        <v>32532</v>
      </c>
      <c r="H103" s="91" t="s">
        <v>193</v>
      </c>
      <c r="I103" s="17"/>
      <c r="J103" s="9" t="s">
        <v>32</v>
      </c>
    </row>
    <row r="104" spans="1:10" s="7" customFormat="1" ht="21" customHeight="1">
      <c r="A104" s="11" t="s">
        <v>89</v>
      </c>
      <c r="B104" s="90">
        <v>183890</v>
      </c>
      <c r="C104" s="91" t="s">
        <v>193</v>
      </c>
      <c r="D104" s="92"/>
      <c r="E104" s="93">
        <f t="shared" si="12"/>
        <v>183890</v>
      </c>
      <c r="F104" s="93">
        <f t="shared" si="13"/>
        <v>0</v>
      </c>
      <c r="G104" s="94">
        <v>183890</v>
      </c>
      <c r="H104" s="91" t="s">
        <v>193</v>
      </c>
      <c r="I104" s="17"/>
      <c r="J104" s="9" t="s">
        <v>32</v>
      </c>
    </row>
    <row r="105" spans="1:10" s="13" customFormat="1" ht="21" customHeight="1">
      <c r="A105" s="23" t="s">
        <v>90</v>
      </c>
      <c r="B105" s="90">
        <v>192632</v>
      </c>
      <c r="C105" s="91" t="s">
        <v>193</v>
      </c>
      <c r="D105" s="112"/>
      <c r="E105" s="93">
        <f t="shared" si="12"/>
        <v>192632</v>
      </c>
      <c r="F105" s="93">
        <f t="shared" si="13"/>
        <v>0</v>
      </c>
      <c r="G105" s="94">
        <v>192632</v>
      </c>
      <c r="H105" s="91" t="s">
        <v>193</v>
      </c>
      <c r="I105" s="17"/>
      <c r="J105" s="24" t="s">
        <v>91</v>
      </c>
    </row>
    <row r="106" spans="1:10" s="7" customFormat="1" ht="21" customHeight="1" outlineLevel="1">
      <c r="A106" s="11" t="s">
        <v>92</v>
      </c>
      <c r="B106" s="90">
        <v>2000</v>
      </c>
      <c r="C106" s="91" t="s">
        <v>193</v>
      </c>
      <c r="D106" s="92"/>
      <c r="E106" s="93">
        <f t="shared" si="12"/>
        <v>2000</v>
      </c>
      <c r="F106" s="93">
        <f t="shared" si="13"/>
        <v>0</v>
      </c>
      <c r="G106" s="94">
        <v>2000</v>
      </c>
      <c r="H106" s="91" t="s">
        <v>193</v>
      </c>
      <c r="I106" s="17"/>
      <c r="J106" s="9" t="s">
        <v>32</v>
      </c>
    </row>
    <row r="107" spans="1:10" s="7" customFormat="1" ht="21" customHeight="1" outlineLevel="1">
      <c r="A107" s="11" t="s">
        <v>93</v>
      </c>
      <c r="B107" s="90">
        <v>2327</v>
      </c>
      <c r="C107" s="91" t="s">
        <v>193</v>
      </c>
      <c r="D107" s="92"/>
      <c r="E107" s="93">
        <f t="shared" si="12"/>
        <v>2327</v>
      </c>
      <c r="F107" s="93">
        <f t="shared" si="13"/>
        <v>0</v>
      </c>
      <c r="G107" s="94">
        <v>2327</v>
      </c>
      <c r="H107" s="91" t="s">
        <v>193</v>
      </c>
      <c r="I107" s="17"/>
      <c r="J107" s="9" t="s">
        <v>32</v>
      </c>
    </row>
    <row r="108" spans="1:10" s="7" customFormat="1" ht="21" customHeight="1">
      <c r="A108" s="11" t="s">
        <v>94</v>
      </c>
      <c r="B108" s="90">
        <v>1275</v>
      </c>
      <c r="C108" s="91" t="s">
        <v>193</v>
      </c>
      <c r="D108" s="92"/>
      <c r="E108" s="93">
        <f t="shared" si="12"/>
        <v>1275</v>
      </c>
      <c r="F108" s="93">
        <f t="shared" si="13"/>
        <v>0</v>
      </c>
      <c r="G108" s="94">
        <v>1275</v>
      </c>
      <c r="H108" s="91" t="s">
        <v>193</v>
      </c>
      <c r="I108" s="17"/>
      <c r="J108" s="9" t="s">
        <v>32</v>
      </c>
    </row>
    <row r="109" spans="1:10" s="7" customFormat="1" ht="21" customHeight="1">
      <c r="A109" s="11" t="s">
        <v>164</v>
      </c>
      <c r="B109" s="90">
        <v>55987</v>
      </c>
      <c r="C109" s="91" t="s">
        <v>193</v>
      </c>
      <c r="D109" s="92"/>
      <c r="E109" s="93">
        <f t="shared" si="12"/>
        <v>55987</v>
      </c>
      <c r="F109" s="93">
        <f t="shared" si="13"/>
        <v>0</v>
      </c>
      <c r="G109" s="94">
        <v>55987</v>
      </c>
      <c r="H109" s="91" t="s">
        <v>193</v>
      </c>
      <c r="I109" s="17"/>
      <c r="J109" s="9"/>
    </row>
    <row r="110" spans="1:10" s="7" customFormat="1" ht="21" customHeight="1">
      <c r="A110" s="46" t="s">
        <v>95</v>
      </c>
      <c r="B110" s="90">
        <v>9051</v>
      </c>
      <c r="C110" s="91" t="s">
        <v>193</v>
      </c>
      <c r="D110" s="92"/>
      <c r="E110" s="93">
        <f t="shared" si="12"/>
        <v>9051</v>
      </c>
      <c r="F110" s="93">
        <f t="shared" si="13"/>
        <v>0</v>
      </c>
      <c r="G110" s="94">
        <v>9051</v>
      </c>
      <c r="H110" s="91" t="s">
        <v>193</v>
      </c>
      <c r="I110" s="53"/>
      <c r="J110" s="22" t="s">
        <v>96</v>
      </c>
    </row>
    <row r="111" spans="1:10" s="7" customFormat="1" ht="21" customHeight="1">
      <c r="A111" s="11" t="s">
        <v>97</v>
      </c>
      <c r="B111" s="90">
        <v>911</v>
      </c>
      <c r="C111" s="91" t="s">
        <v>193</v>
      </c>
      <c r="D111" s="92"/>
      <c r="E111" s="93">
        <f t="shared" si="12"/>
        <v>911</v>
      </c>
      <c r="F111" s="93">
        <f t="shared" si="13"/>
        <v>0</v>
      </c>
      <c r="G111" s="94">
        <v>911</v>
      </c>
      <c r="H111" s="91" t="s">
        <v>193</v>
      </c>
      <c r="I111" s="17"/>
      <c r="J111" s="9" t="s">
        <v>32</v>
      </c>
    </row>
    <row r="112" spans="1:10" s="7" customFormat="1" ht="21" customHeight="1">
      <c r="A112" s="11" t="s">
        <v>98</v>
      </c>
      <c r="B112" s="90">
        <v>28000</v>
      </c>
      <c r="C112" s="91" t="s">
        <v>193</v>
      </c>
      <c r="D112" s="92"/>
      <c r="E112" s="93">
        <f t="shared" si="12"/>
        <v>28000</v>
      </c>
      <c r="F112" s="93">
        <f t="shared" si="13"/>
        <v>0</v>
      </c>
      <c r="G112" s="94">
        <v>28000</v>
      </c>
      <c r="H112" s="91" t="s">
        <v>193</v>
      </c>
      <c r="I112" s="17"/>
      <c r="J112" s="9"/>
    </row>
    <row r="113" spans="1:10" s="15" customFormat="1" ht="21" customHeight="1">
      <c r="A113" s="11" t="s">
        <v>162</v>
      </c>
      <c r="B113" s="90">
        <v>3000</v>
      </c>
      <c r="C113" s="91" t="s">
        <v>193</v>
      </c>
      <c r="D113" s="92"/>
      <c r="E113" s="93">
        <f t="shared" si="12"/>
        <v>3000</v>
      </c>
      <c r="F113" s="93">
        <f t="shared" si="13"/>
        <v>0</v>
      </c>
      <c r="G113" s="94">
        <v>3000</v>
      </c>
      <c r="H113" s="91" t="s">
        <v>193</v>
      </c>
      <c r="I113" s="17"/>
      <c r="J113" s="16"/>
    </row>
    <row r="114" spans="1:10" ht="21" customHeight="1">
      <c r="A114" s="23" t="s">
        <v>178</v>
      </c>
      <c r="B114" s="90">
        <v>10276</v>
      </c>
      <c r="C114" s="91">
        <v>-253</v>
      </c>
      <c r="D114" s="106">
        <v>-253</v>
      </c>
      <c r="E114" s="93">
        <f t="shared" si="12"/>
        <v>10023</v>
      </c>
      <c r="F114" s="95">
        <f t="shared" si="13"/>
        <v>-253</v>
      </c>
      <c r="G114" s="94">
        <v>10023</v>
      </c>
      <c r="H114" s="91">
        <v>-253</v>
      </c>
      <c r="I114" s="17" t="s">
        <v>206</v>
      </c>
      <c r="J114" s="11"/>
    </row>
    <row r="115" spans="1:10" s="15" customFormat="1" ht="21" customHeight="1">
      <c r="A115" s="11" t="s">
        <v>199</v>
      </c>
      <c r="B115" s="90">
        <v>892</v>
      </c>
      <c r="C115" s="91" t="s">
        <v>193</v>
      </c>
      <c r="D115" s="92"/>
      <c r="E115" s="93">
        <f t="shared" si="12"/>
        <v>892</v>
      </c>
      <c r="F115" s="93">
        <f t="shared" si="13"/>
        <v>0</v>
      </c>
      <c r="G115" s="94">
        <v>892</v>
      </c>
      <c r="H115" s="91" t="s">
        <v>193</v>
      </c>
      <c r="I115" s="17"/>
      <c r="J115" s="16"/>
    </row>
    <row r="116" spans="1:10" s="7" customFormat="1" ht="21" customHeight="1">
      <c r="A116" s="18" t="s">
        <v>99</v>
      </c>
      <c r="B116" s="19">
        <f aca="true" t="shared" si="14" ref="B116:H116">SUM(B103:B115)</f>
        <v>522773</v>
      </c>
      <c r="C116" s="64">
        <f t="shared" si="14"/>
        <v>-253</v>
      </c>
      <c r="D116" s="75">
        <f t="shared" si="14"/>
        <v>-253</v>
      </c>
      <c r="E116" s="69">
        <f t="shared" si="14"/>
        <v>522520</v>
      </c>
      <c r="F116" s="70">
        <f t="shared" si="14"/>
        <v>-253</v>
      </c>
      <c r="G116" s="87">
        <f t="shared" si="14"/>
        <v>522520</v>
      </c>
      <c r="H116" s="65">
        <f t="shared" si="14"/>
        <v>-253</v>
      </c>
      <c r="I116" s="48"/>
      <c r="J116" s="26"/>
    </row>
    <row r="117" spans="1:10" s="7" customFormat="1" ht="18.75" customHeight="1">
      <c r="A117" s="58" t="s">
        <v>100</v>
      </c>
      <c r="B117" s="90"/>
      <c r="C117" s="91"/>
      <c r="D117" s="92"/>
      <c r="E117" s="93"/>
      <c r="F117" s="93"/>
      <c r="G117" s="94"/>
      <c r="H117" s="91"/>
      <c r="I117" s="17"/>
      <c r="J117" s="9"/>
    </row>
    <row r="118" spans="1:10" s="7" customFormat="1" ht="18.75" customHeight="1">
      <c r="A118" s="11" t="s">
        <v>101</v>
      </c>
      <c r="B118" s="91"/>
      <c r="C118" s="91"/>
      <c r="D118" s="92"/>
      <c r="E118" s="93">
        <f aca="true" t="shared" si="15" ref="E118:E130">+B118+D118</f>
        <v>0</v>
      </c>
      <c r="F118" s="93">
        <f aca="true" t="shared" si="16" ref="F118:F130">+E118-B118</f>
        <v>0</v>
      </c>
      <c r="G118" s="94"/>
      <c r="H118" s="105"/>
      <c r="I118" s="17"/>
      <c r="J118" s="9" t="s">
        <v>102</v>
      </c>
    </row>
    <row r="119" spans="1:10" s="15" customFormat="1" ht="18.75" customHeight="1">
      <c r="A119" s="11" t="s">
        <v>192</v>
      </c>
      <c r="B119" s="90">
        <v>21096</v>
      </c>
      <c r="C119" s="91" t="s">
        <v>193</v>
      </c>
      <c r="D119" s="104"/>
      <c r="E119" s="93">
        <f t="shared" si="15"/>
        <v>21096</v>
      </c>
      <c r="F119" s="95">
        <f t="shared" si="16"/>
        <v>0</v>
      </c>
      <c r="G119" s="94">
        <v>21096</v>
      </c>
      <c r="H119" s="91" t="s">
        <v>193</v>
      </c>
      <c r="I119" s="17"/>
      <c r="J119" s="16"/>
    </row>
    <row r="120" spans="1:10" s="7" customFormat="1" ht="25.5" customHeight="1">
      <c r="A120" s="11" t="s">
        <v>103</v>
      </c>
      <c r="B120" s="90">
        <v>9000</v>
      </c>
      <c r="C120" s="91">
        <f>-504-352</f>
        <v>-856</v>
      </c>
      <c r="D120" s="92">
        <f>-504-352</f>
        <v>-856</v>
      </c>
      <c r="E120" s="93">
        <f t="shared" si="15"/>
        <v>8144</v>
      </c>
      <c r="F120" s="93">
        <f t="shared" si="16"/>
        <v>-856</v>
      </c>
      <c r="G120" s="94">
        <v>8144</v>
      </c>
      <c r="H120" s="91">
        <f>-504-352</f>
        <v>-856</v>
      </c>
      <c r="I120" s="52" t="s">
        <v>240</v>
      </c>
      <c r="J120" s="9"/>
    </row>
    <row r="121" spans="1:10" s="13" customFormat="1" ht="18.75" customHeight="1" collapsed="1">
      <c r="A121" s="23" t="s">
        <v>160</v>
      </c>
      <c r="B121" s="90">
        <v>51250</v>
      </c>
      <c r="C121" s="91" t="s">
        <v>193</v>
      </c>
      <c r="D121" s="92"/>
      <c r="E121" s="93">
        <f t="shared" si="15"/>
        <v>51250</v>
      </c>
      <c r="F121" s="93">
        <f t="shared" si="16"/>
        <v>0</v>
      </c>
      <c r="G121" s="94">
        <v>51250</v>
      </c>
      <c r="H121" s="91" t="s">
        <v>193</v>
      </c>
      <c r="I121" s="17"/>
      <c r="J121" s="29" t="s">
        <v>104</v>
      </c>
    </row>
    <row r="122" spans="1:10" s="13" customFormat="1" ht="18.75" customHeight="1" collapsed="1">
      <c r="A122" s="23" t="s">
        <v>105</v>
      </c>
      <c r="B122" s="90">
        <v>20000</v>
      </c>
      <c r="C122" s="91" t="s">
        <v>193</v>
      </c>
      <c r="D122" s="92"/>
      <c r="E122" s="93">
        <f t="shared" si="15"/>
        <v>20000</v>
      </c>
      <c r="F122" s="93">
        <f t="shared" si="16"/>
        <v>0</v>
      </c>
      <c r="G122" s="94">
        <v>20000</v>
      </c>
      <c r="H122" s="91" t="s">
        <v>193</v>
      </c>
      <c r="I122" s="17"/>
      <c r="J122" s="24" t="s">
        <v>91</v>
      </c>
    </row>
    <row r="123" spans="1:10" s="15" customFormat="1" ht="18.75" customHeight="1">
      <c r="A123" s="11" t="s">
        <v>106</v>
      </c>
      <c r="B123" s="90">
        <v>1220</v>
      </c>
      <c r="C123" s="91" t="s">
        <v>193</v>
      </c>
      <c r="D123" s="92"/>
      <c r="E123" s="93">
        <f t="shared" si="15"/>
        <v>1220</v>
      </c>
      <c r="F123" s="93">
        <f t="shared" si="16"/>
        <v>0</v>
      </c>
      <c r="G123" s="94">
        <v>1220</v>
      </c>
      <c r="H123" s="91" t="s">
        <v>193</v>
      </c>
      <c r="I123" s="17"/>
      <c r="J123" s="16"/>
    </row>
    <row r="124" spans="1:10" ht="18.75" customHeight="1">
      <c r="A124" s="23" t="s">
        <v>167</v>
      </c>
      <c r="B124" s="90">
        <v>7188</v>
      </c>
      <c r="C124" s="91" t="s">
        <v>193</v>
      </c>
      <c r="D124" s="92"/>
      <c r="E124" s="101">
        <f t="shared" si="15"/>
        <v>7188</v>
      </c>
      <c r="F124" s="93">
        <f t="shared" si="16"/>
        <v>0</v>
      </c>
      <c r="G124" s="94">
        <v>7188</v>
      </c>
      <c r="H124" s="91" t="s">
        <v>193</v>
      </c>
      <c r="I124" s="52"/>
      <c r="J124" s="11"/>
    </row>
    <row r="125" spans="1:10" s="31" customFormat="1" ht="33.75" customHeight="1">
      <c r="A125" s="23" t="s">
        <v>173</v>
      </c>
      <c r="B125" s="90">
        <v>3826</v>
      </c>
      <c r="C125" s="91" t="s">
        <v>193</v>
      </c>
      <c r="D125" s="116"/>
      <c r="E125" s="117">
        <f t="shared" si="15"/>
        <v>3826</v>
      </c>
      <c r="F125" s="95">
        <f t="shared" si="16"/>
        <v>0</v>
      </c>
      <c r="G125" s="94">
        <v>3826</v>
      </c>
      <c r="H125" s="91" t="s">
        <v>193</v>
      </c>
      <c r="I125" s="54"/>
      <c r="J125" s="30"/>
    </row>
    <row r="126" spans="1:10" s="31" customFormat="1" ht="21" customHeight="1">
      <c r="A126" s="23" t="s">
        <v>174</v>
      </c>
      <c r="B126" s="90">
        <v>4352</v>
      </c>
      <c r="C126" s="91" t="s">
        <v>193</v>
      </c>
      <c r="D126" s="116"/>
      <c r="E126" s="117">
        <f t="shared" si="15"/>
        <v>4352</v>
      </c>
      <c r="F126" s="95">
        <f t="shared" si="16"/>
        <v>0</v>
      </c>
      <c r="G126" s="94">
        <v>4352</v>
      </c>
      <c r="H126" s="91" t="s">
        <v>193</v>
      </c>
      <c r="I126" s="54"/>
      <c r="J126" s="30"/>
    </row>
    <row r="127" spans="1:12" s="15" customFormat="1" ht="18.75" customHeight="1">
      <c r="A127" s="23" t="s">
        <v>175</v>
      </c>
      <c r="B127" s="90">
        <v>350</v>
      </c>
      <c r="C127" s="91" t="s">
        <v>193</v>
      </c>
      <c r="D127" s="104"/>
      <c r="E127" s="117">
        <f t="shared" si="15"/>
        <v>350</v>
      </c>
      <c r="F127" s="95">
        <f t="shared" si="16"/>
        <v>0</v>
      </c>
      <c r="G127" s="94">
        <v>350</v>
      </c>
      <c r="H127" s="91" t="s">
        <v>193</v>
      </c>
      <c r="I127" s="54"/>
      <c r="J127" s="16"/>
      <c r="L127" s="60">
        <f>SUM(D125:D129)</f>
        <v>0</v>
      </c>
    </row>
    <row r="128" spans="1:10" s="15" customFormat="1" ht="18.75" customHeight="1">
      <c r="A128" s="23" t="s">
        <v>176</v>
      </c>
      <c r="B128" s="90">
        <v>2982</v>
      </c>
      <c r="C128" s="91" t="s">
        <v>193</v>
      </c>
      <c r="D128" s="118"/>
      <c r="E128" s="117">
        <f t="shared" si="15"/>
        <v>2982</v>
      </c>
      <c r="F128" s="95">
        <f t="shared" si="16"/>
        <v>0</v>
      </c>
      <c r="G128" s="94">
        <v>2982</v>
      </c>
      <c r="H128" s="91" t="s">
        <v>193</v>
      </c>
      <c r="I128" s="54"/>
      <c r="J128" s="16"/>
    </row>
    <row r="129" spans="1:10" s="15" customFormat="1" ht="25.5" customHeight="1">
      <c r="A129" s="23" t="s">
        <v>177</v>
      </c>
      <c r="B129" s="90">
        <v>1180</v>
      </c>
      <c r="C129" s="91" t="s">
        <v>193</v>
      </c>
      <c r="D129" s="118"/>
      <c r="E129" s="117">
        <f t="shared" si="15"/>
        <v>1180</v>
      </c>
      <c r="F129" s="95">
        <f t="shared" si="16"/>
        <v>0</v>
      </c>
      <c r="G129" s="94">
        <v>1180</v>
      </c>
      <c r="H129" s="91" t="s">
        <v>193</v>
      </c>
      <c r="I129" s="54"/>
      <c r="J129" s="16"/>
    </row>
    <row r="130" spans="1:10" ht="18.75" customHeight="1">
      <c r="A130" s="11" t="s">
        <v>200</v>
      </c>
      <c r="B130" s="90">
        <v>8000</v>
      </c>
      <c r="C130" s="91" t="s">
        <v>193</v>
      </c>
      <c r="D130" s="106"/>
      <c r="E130" s="101">
        <f t="shared" si="15"/>
        <v>8000</v>
      </c>
      <c r="F130" s="93">
        <f t="shared" si="16"/>
        <v>0</v>
      </c>
      <c r="G130" s="94">
        <v>8000</v>
      </c>
      <c r="H130" s="91" t="s">
        <v>193</v>
      </c>
      <c r="I130" s="52"/>
      <c r="J130" s="11"/>
    </row>
    <row r="131" spans="1:10" s="7" customFormat="1" ht="18.75" customHeight="1">
      <c r="A131" s="18" t="s">
        <v>107</v>
      </c>
      <c r="B131" s="19">
        <f aca="true" t="shared" si="17" ref="B131:H131">SUM(B118:B130)</f>
        <v>130444</v>
      </c>
      <c r="C131" s="64">
        <f t="shared" si="17"/>
        <v>-856</v>
      </c>
      <c r="D131" s="75">
        <f t="shared" si="17"/>
        <v>-856</v>
      </c>
      <c r="E131" s="69">
        <f t="shared" si="17"/>
        <v>129588</v>
      </c>
      <c r="F131" s="70">
        <f t="shared" si="17"/>
        <v>-856</v>
      </c>
      <c r="G131" s="87">
        <f t="shared" si="17"/>
        <v>129588</v>
      </c>
      <c r="H131" s="65">
        <f t="shared" si="17"/>
        <v>-856</v>
      </c>
      <c r="I131" s="48"/>
      <c r="J131" s="26"/>
    </row>
    <row r="132" spans="1:10" s="7" customFormat="1" ht="18.75" customHeight="1">
      <c r="A132" s="58" t="s">
        <v>108</v>
      </c>
      <c r="B132" s="90"/>
      <c r="C132" s="91"/>
      <c r="D132" s="92"/>
      <c r="E132" s="93"/>
      <c r="F132" s="93"/>
      <c r="G132" s="94"/>
      <c r="H132" s="91"/>
      <c r="I132" s="17"/>
      <c r="J132" s="9"/>
    </row>
    <row r="133" spans="1:10" s="7" customFormat="1" ht="18.75" customHeight="1">
      <c r="A133" s="11" t="s">
        <v>109</v>
      </c>
      <c r="B133" s="90">
        <v>39355</v>
      </c>
      <c r="C133" s="91" t="s">
        <v>193</v>
      </c>
      <c r="D133" s="92"/>
      <c r="E133" s="93">
        <f>+B133+D133</f>
        <v>39355</v>
      </c>
      <c r="F133" s="93">
        <f>+E133-B133</f>
        <v>0</v>
      </c>
      <c r="G133" s="94">
        <v>39355</v>
      </c>
      <c r="H133" s="91" t="s">
        <v>193</v>
      </c>
      <c r="I133" s="17"/>
      <c r="J133" s="22" t="s">
        <v>110</v>
      </c>
    </row>
    <row r="134" spans="1:10" s="7" customFormat="1" ht="18.75" customHeight="1">
      <c r="A134" s="11" t="s">
        <v>111</v>
      </c>
      <c r="B134" s="90">
        <v>5348</v>
      </c>
      <c r="C134" s="91">
        <v>-1038</v>
      </c>
      <c r="D134" s="92">
        <v>-1038</v>
      </c>
      <c r="E134" s="93">
        <f>+B134+D134</f>
        <v>4310</v>
      </c>
      <c r="F134" s="95">
        <f>+E134-B134</f>
        <v>-1038</v>
      </c>
      <c r="G134" s="94">
        <v>4310</v>
      </c>
      <c r="H134" s="91">
        <v>-1038</v>
      </c>
      <c r="I134" s="17" t="s">
        <v>237</v>
      </c>
      <c r="J134" s="9" t="s">
        <v>32</v>
      </c>
    </row>
    <row r="135" spans="1:10" s="7" customFormat="1" ht="18.75" customHeight="1">
      <c r="A135" s="11" t="s">
        <v>112</v>
      </c>
      <c r="B135" s="90">
        <v>268</v>
      </c>
      <c r="C135" s="91" t="s">
        <v>193</v>
      </c>
      <c r="D135" s="92"/>
      <c r="E135" s="93">
        <f>+B135+D135</f>
        <v>268</v>
      </c>
      <c r="F135" s="93">
        <f>+E135-B135</f>
        <v>0</v>
      </c>
      <c r="G135" s="94">
        <v>268</v>
      </c>
      <c r="H135" s="91" t="s">
        <v>193</v>
      </c>
      <c r="I135" s="17"/>
      <c r="J135" s="9" t="s">
        <v>7</v>
      </c>
    </row>
    <row r="136" spans="1:10" s="7" customFormat="1" ht="18.75" customHeight="1">
      <c r="A136" s="11" t="s">
        <v>113</v>
      </c>
      <c r="B136" s="90">
        <v>538</v>
      </c>
      <c r="C136" s="91" t="s">
        <v>193</v>
      </c>
      <c r="D136" s="92"/>
      <c r="E136" s="93">
        <f>+B136+D136</f>
        <v>538</v>
      </c>
      <c r="F136" s="93">
        <f>+E136-B136</f>
        <v>0</v>
      </c>
      <c r="G136" s="94">
        <v>538</v>
      </c>
      <c r="H136" s="91" t="s">
        <v>193</v>
      </c>
      <c r="I136" s="17"/>
      <c r="J136" s="9" t="s">
        <v>7</v>
      </c>
    </row>
    <row r="137" spans="1:10" s="25" customFormat="1" ht="18.75" customHeight="1" collapsed="1">
      <c r="A137" s="11" t="s">
        <v>114</v>
      </c>
      <c r="B137" s="90">
        <v>690262</v>
      </c>
      <c r="C137" s="91" t="s">
        <v>193</v>
      </c>
      <c r="D137" s="92"/>
      <c r="E137" s="93">
        <f>+B137+D137</f>
        <v>690262</v>
      </c>
      <c r="F137" s="93">
        <f>+E137-B137</f>
        <v>0</v>
      </c>
      <c r="G137" s="94">
        <v>690262</v>
      </c>
      <c r="H137" s="91" t="s">
        <v>193</v>
      </c>
      <c r="I137" s="17"/>
      <c r="J137" s="24" t="s">
        <v>115</v>
      </c>
    </row>
    <row r="138" spans="1:10" s="25" customFormat="1" ht="18.75" customHeight="1">
      <c r="A138" s="11" t="s">
        <v>116</v>
      </c>
      <c r="B138" s="91" t="s">
        <v>193</v>
      </c>
      <c r="C138" s="91" t="s">
        <v>195</v>
      </c>
      <c r="D138" s="92"/>
      <c r="E138" s="90"/>
      <c r="F138" s="90"/>
      <c r="G138" s="94" t="s">
        <v>193</v>
      </c>
      <c r="H138" s="91" t="s">
        <v>195</v>
      </c>
      <c r="I138" s="17"/>
      <c r="J138" s="24" t="s">
        <v>117</v>
      </c>
    </row>
    <row r="139" spans="1:10" s="7" customFormat="1" ht="18.75" customHeight="1">
      <c r="A139" s="18" t="s">
        <v>118</v>
      </c>
      <c r="B139" s="19">
        <f aca="true" t="shared" si="18" ref="B139:H139">SUM(B133:B138)</f>
        <v>735771</v>
      </c>
      <c r="C139" s="64">
        <f t="shared" si="18"/>
        <v>-1038</v>
      </c>
      <c r="D139" s="75">
        <f t="shared" si="18"/>
        <v>-1038</v>
      </c>
      <c r="E139" s="69">
        <f t="shared" si="18"/>
        <v>734733</v>
      </c>
      <c r="F139" s="70">
        <f t="shared" si="18"/>
        <v>-1038</v>
      </c>
      <c r="G139" s="87">
        <f t="shared" si="18"/>
        <v>734733</v>
      </c>
      <c r="H139" s="65">
        <f t="shared" si="18"/>
        <v>-1038</v>
      </c>
      <c r="I139" s="48"/>
      <c r="J139" s="26"/>
    </row>
    <row r="140" spans="1:10" s="7" customFormat="1" ht="21.75" customHeight="1">
      <c r="A140" s="58" t="s">
        <v>119</v>
      </c>
      <c r="B140" s="90"/>
      <c r="C140" s="91"/>
      <c r="D140" s="92"/>
      <c r="E140" s="93"/>
      <c r="F140" s="93"/>
      <c r="G140" s="94"/>
      <c r="H140" s="91"/>
      <c r="I140" s="17"/>
      <c r="J140" s="9"/>
    </row>
    <row r="141" spans="1:10" s="7" customFormat="1" ht="18.75" customHeight="1">
      <c r="A141" s="11" t="s">
        <v>120</v>
      </c>
      <c r="B141" s="90">
        <v>68</v>
      </c>
      <c r="C141" s="91" t="s">
        <v>193</v>
      </c>
      <c r="D141" s="92"/>
      <c r="E141" s="93">
        <f>+B141+D141</f>
        <v>68</v>
      </c>
      <c r="F141" s="93">
        <f>+E141-B141</f>
        <v>0</v>
      </c>
      <c r="G141" s="94">
        <v>68</v>
      </c>
      <c r="H141" s="91" t="s">
        <v>193</v>
      </c>
      <c r="I141" s="17"/>
      <c r="J141" s="9" t="s">
        <v>32</v>
      </c>
    </row>
    <row r="142" spans="1:10" s="7" customFormat="1" ht="18.75" customHeight="1">
      <c r="A142" s="11" t="s">
        <v>121</v>
      </c>
      <c r="B142" s="90">
        <v>2190</v>
      </c>
      <c r="C142" s="91" t="s">
        <v>193</v>
      </c>
      <c r="D142" s="92"/>
      <c r="E142" s="93">
        <f>+B142+D142</f>
        <v>2190</v>
      </c>
      <c r="F142" s="93">
        <f>+E142-B142</f>
        <v>0</v>
      </c>
      <c r="G142" s="94">
        <v>2190</v>
      </c>
      <c r="H142" s="91" t="s">
        <v>193</v>
      </c>
      <c r="I142" s="17"/>
      <c r="J142" s="9" t="s">
        <v>32</v>
      </c>
    </row>
    <row r="143" spans="1:10" s="7" customFormat="1" ht="18.75" customHeight="1">
      <c r="A143" s="11" t="s">
        <v>122</v>
      </c>
      <c r="B143" s="90">
        <v>2225</v>
      </c>
      <c r="C143" s="91" t="s">
        <v>193</v>
      </c>
      <c r="D143" s="92"/>
      <c r="E143" s="93">
        <f>+B143+D143</f>
        <v>2225</v>
      </c>
      <c r="F143" s="93">
        <f>+E143-B143</f>
        <v>0</v>
      </c>
      <c r="G143" s="94">
        <v>2225</v>
      </c>
      <c r="H143" s="91" t="s">
        <v>193</v>
      </c>
      <c r="I143" s="17"/>
      <c r="J143" s="9"/>
    </row>
    <row r="144" spans="1:10" ht="28.5" customHeight="1">
      <c r="A144" s="23" t="s">
        <v>220</v>
      </c>
      <c r="B144" s="90">
        <v>745</v>
      </c>
      <c r="C144" s="91" t="s">
        <v>193</v>
      </c>
      <c r="D144" s="106"/>
      <c r="E144" s="93">
        <f>+B144+D144</f>
        <v>745</v>
      </c>
      <c r="F144" s="95">
        <f>+E144-B144</f>
        <v>0</v>
      </c>
      <c r="G144" s="94">
        <v>745</v>
      </c>
      <c r="H144" s="91" t="s">
        <v>193</v>
      </c>
      <c r="I144" s="52"/>
      <c r="J144" s="11"/>
    </row>
    <row r="145" spans="1:10" s="7" customFormat="1" ht="23.25" customHeight="1">
      <c r="A145" s="18" t="s">
        <v>123</v>
      </c>
      <c r="B145" s="19">
        <f aca="true" t="shared" si="19" ref="B145:H145">SUM(B141:B144)</f>
        <v>5228</v>
      </c>
      <c r="C145" s="64">
        <f t="shared" si="19"/>
        <v>0</v>
      </c>
      <c r="D145" s="75">
        <f t="shared" si="19"/>
        <v>0</v>
      </c>
      <c r="E145" s="69">
        <f t="shared" si="19"/>
        <v>5228</v>
      </c>
      <c r="F145" s="69">
        <f t="shared" si="19"/>
        <v>0</v>
      </c>
      <c r="G145" s="87">
        <f t="shared" si="19"/>
        <v>5228</v>
      </c>
      <c r="H145" s="65">
        <f t="shared" si="19"/>
        <v>0</v>
      </c>
      <c r="I145" s="48"/>
      <c r="J145" s="26"/>
    </row>
    <row r="146" spans="1:10" s="7" customFormat="1" ht="22.5" customHeight="1">
      <c r="A146" s="58" t="s">
        <v>124</v>
      </c>
      <c r="B146" s="90"/>
      <c r="C146" s="91"/>
      <c r="D146" s="92"/>
      <c r="E146" s="93"/>
      <c r="F146" s="93"/>
      <c r="G146" s="94"/>
      <c r="H146" s="91"/>
      <c r="I146" s="17"/>
      <c r="J146" s="9"/>
    </row>
    <row r="147" spans="1:10" s="7" customFormat="1" ht="17.25" customHeight="1">
      <c r="A147" s="23" t="s">
        <v>229</v>
      </c>
      <c r="B147" s="90">
        <v>32093</v>
      </c>
      <c r="C147" s="91" t="s">
        <v>193</v>
      </c>
      <c r="D147" s="92"/>
      <c r="E147" s="93">
        <f aca="true" t="shared" si="20" ref="E147:E185">+B147+D147</f>
        <v>32093</v>
      </c>
      <c r="F147" s="93">
        <f aca="true" t="shared" si="21" ref="F147:F185">+E147-B147</f>
        <v>0</v>
      </c>
      <c r="G147" s="94">
        <v>32093</v>
      </c>
      <c r="H147" s="91" t="s">
        <v>193</v>
      </c>
      <c r="I147" s="17"/>
      <c r="J147" s="22" t="s">
        <v>125</v>
      </c>
    </row>
    <row r="148" spans="1:10" s="15" customFormat="1" ht="36" customHeight="1">
      <c r="A148" s="23" t="s">
        <v>126</v>
      </c>
      <c r="B148" s="90">
        <v>4000</v>
      </c>
      <c r="C148" s="91">
        <f>-363</f>
        <v>-363</v>
      </c>
      <c r="D148" s="92">
        <f>-363</f>
        <v>-363</v>
      </c>
      <c r="E148" s="93">
        <f t="shared" si="20"/>
        <v>3637</v>
      </c>
      <c r="F148" s="93">
        <f t="shared" si="21"/>
        <v>-363</v>
      </c>
      <c r="G148" s="94">
        <v>3637</v>
      </c>
      <c r="H148" s="105">
        <v>-363</v>
      </c>
      <c r="I148" s="52" t="s">
        <v>238</v>
      </c>
      <c r="J148" s="14"/>
    </row>
    <row r="149" spans="1:15" s="15" customFormat="1" ht="22.5" customHeight="1">
      <c r="A149" s="23" t="s">
        <v>127</v>
      </c>
      <c r="B149" s="90">
        <v>23749</v>
      </c>
      <c r="C149" s="91">
        <f>29916-23749</f>
        <v>6167</v>
      </c>
      <c r="D149" s="104">
        <v>6167</v>
      </c>
      <c r="E149" s="93">
        <f t="shared" si="20"/>
        <v>29916</v>
      </c>
      <c r="F149" s="95">
        <f t="shared" si="21"/>
        <v>6167</v>
      </c>
      <c r="G149" s="94">
        <v>29916</v>
      </c>
      <c r="H149" s="105">
        <v>6167</v>
      </c>
      <c r="I149" s="52" t="s">
        <v>239</v>
      </c>
      <c r="J149" s="14"/>
      <c r="K149" s="32"/>
      <c r="L149" s="32"/>
      <c r="M149" s="33"/>
      <c r="N149" s="33"/>
      <c r="O149" s="34"/>
    </row>
    <row r="150" spans="1:12" s="15" customFormat="1" ht="32.25" customHeight="1">
      <c r="A150" s="23" t="s">
        <v>128</v>
      </c>
      <c r="B150" s="90">
        <v>7421</v>
      </c>
      <c r="C150" s="91">
        <v>363</v>
      </c>
      <c r="D150" s="92">
        <v>363</v>
      </c>
      <c r="E150" s="93">
        <f t="shared" si="20"/>
        <v>7784</v>
      </c>
      <c r="F150" s="93">
        <f t="shared" si="21"/>
        <v>363</v>
      </c>
      <c r="G150" s="94">
        <v>7784</v>
      </c>
      <c r="H150" s="105">
        <v>363</v>
      </c>
      <c r="I150" s="52" t="s">
        <v>235</v>
      </c>
      <c r="J150" s="35"/>
      <c r="L150" s="52" t="s">
        <v>219</v>
      </c>
    </row>
    <row r="151" spans="1:10" s="7" customFormat="1" ht="17.25" customHeight="1">
      <c r="A151" s="11" t="s">
        <v>228</v>
      </c>
      <c r="B151" s="90">
        <v>5460</v>
      </c>
      <c r="C151" s="91" t="s">
        <v>193</v>
      </c>
      <c r="D151" s="92"/>
      <c r="E151" s="93">
        <f t="shared" si="20"/>
        <v>5460</v>
      </c>
      <c r="F151" s="93">
        <f t="shared" si="21"/>
        <v>0</v>
      </c>
      <c r="G151" s="94">
        <v>5460</v>
      </c>
      <c r="H151" s="91" t="s">
        <v>193</v>
      </c>
      <c r="I151" s="17"/>
      <c r="J151" s="22" t="s">
        <v>129</v>
      </c>
    </row>
    <row r="152" spans="1:10" s="15" customFormat="1" ht="53.25" customHeight="1">
      <c r="A152" s="52" t="s">
        <v>130</v>
      </c>
      <c r="B152" s="90">
        <v>4917</v>
      </c>
      <c r="C152" s="91">
        <f>-1874-1250-216-1000-563</f>
        <v>-4903</v>
      </c>
      <c r="D152" s="92">
        <f>-1874-1250-216-1000-563</f>
        <v>-4903</v>
      </c>
      <c r="E152" s="93">
        <f t="shared" si="20"/>
        <v>14</v>
      </c>
      <c r="F152" s="93">
        <f t="shared" si="21"/>
        <v>-4903</v>
      </c>
      <c r="G152" s="94">
        <v>14</v>
      </c>
      <c r="H152" s="105">
        <v>-4903</v>
      </c>
      <c r="I152" s="52" t="s">
        <v>241</v>
      </c>
      <c r="J152" s="35"/>
    </row>
    <row r="153" spans="1:10" s="15" customFormat="1" ht="20.25" customHeight="1">
      <c r="A153" s="52" t="s">
        <v>233</v>
      </c>
      <c r="B153" s="90"/>
      <c r="C153" s="91">
        <v>1874</v>
      </c>
      <c r="D153" s="92">
        <v>1874</v>
      </c>
      <c r="E153" s="93">
        <f>+B153+D153</f>
        <v>1874</v>
      </c>
      <c r="F153" s="93">
        <f>+E153-B153</f>
        <v>1874</v>
      </c>
      <c r="G153" s="94">
        <v>1874</v>
      </c>
      <c r="H153" s="105">
        <v>1874</v>
      </c>
      <c r="I153" s="17" t="s">
        <v>205</v>
      </c>
      <c r="J153" s="35"/>
    </row>
    <row r="154" spans="1:10" s="15" customFormat="1" ht="20.25" customHeight="1">
      <c r="A154" s="52" t="s">
        <v>234</v>
      </c>
      <c r="B154" s="90"/>
      <c r="C154" s="91">
        <v>1250</v>
      </c>
      <c r="D154" s="92">
        <v>1250</v>
      </c>
      <c r="E154" s="93">
        <f>+B154+D154</f>
        <v>1250</v>
      </c>
      <c r="F154" s="93">
        <f>+E154-B154</f>
        <v>1250</v>
      </c>
      <c r="G154" s="94">
        <v>1250</v>
      </c>
      <c r="H154" s="105">
        <v>1250</v>
      </c>
      <c r="I154" s="17" t="s">
        <v>205</v>
      </c>
      <c r="J154" s="35"/>
    </row>
    <row r="155" spans="1:10" s="15" customFormat="1" ht="20.25" customHeight="1">
      <c r="A155" s="52" t="s">
        <v>242</v>
      </c>
      <c r="B155" s="90"/>
      <c r="C155" s="91">
        <v>1563</v>
      </c>
      <c r="D155" s="92">
        <v>1563</v>
      </c>
      <c r="E155" s="93">
        <f>+B155+D155</f>
        <v>1563</v>
      </c>
      <c r="F155" s="93">
        <f>+E155-B155</f>
        <v>1563</v>
      </c>
      <c r="G155" s="94">
        <v>1563</v>
      </c>
      <c r="H155" s="105">
        <v>1563</v>
      </c>
      <c r="I155" s="17" t="s">
        <v>205</v>
      </c>
      <c r="J155" s="35"/>
    </row>
    <row r="156" spans="1:10" s="15" customFormat="1" ht="20.25" customHeight="1">
      <c r="A156" s="23" t="s">
        <v>179</v>
      </c>
      <c r="B156" s="90">
        <v>38</v>
      </c>
      <c r="C156" s="91" t="s">
        <v>193</v>
      </c>
      <c r="D156" s="92"/>
      <c r="E156" s="93">
        <f t="shared" si="20"/>
        <v>38</v>
      </c>
      <c r="F156" s="93">
        <f t="shared" si="21"/>
        <v>0</v>
      </c>
      <c r="G156" s="94">
        <v>38</v>
      </c>
      <c r="H156" s="91" t="s">
        <v>193</v>
      </c>
      <c r="I156" s="17"/>
      <c r="J156" s="35"/>
    </row>
    <row r="157" spans="1:10" s="15" customFormat="1" ht="20.25" customHeight="1">
      <c r="A157" s="23" t="s">
        <v>180</v>
      </c>
      <c r="B157" s="90">
        <v>187</v>
      </c>
      <c r="C157" s="91" t="s">
        <v>193</v>
      </c>
      <c r="D157" s="92"/>
      <c r="E157" s="93">
        <f t="shared" si="20"/>
        <v>187</v>
      </c>
      <c r="F157" s="93">
        <f t="shared" si="21"/>
        <v>0</v>
      </c>
      <c r="G157" s="94">
        <v>187</v>
      </c>
      <c r="H157" s="91" t="s">
        <v>193</v>
      </c>
      <c r="I157" s="17"/>
      <c r="J157" s="35"/>
    </row>
    <row r="158" spans="1:10" s="15" customFormat="1" ht="20.25" customHeight="1">
      <c r="A158" s="23" t="s">
        <v>181</v>
      </c>
      <c r="B158" s="90">
        <v>1500</v>
      </c>
      <c r="C158" s="91" t="s">
        <v>193</v>
      </c>
      <c r="D158" s="92"/>
      <c r="E158" s="93">
        <f t="shared" si="20"/>
        <v>1500</v>
      </c>
      <c r="F158" s="93">
        <f t="shared" si="21"/>
        <v>0</v>
      </c>
      <c r="G158" s="94">
        <v>1500</v>
      </c>
      <c r="H158" s="91" t="s">
        <v>193</v>
      </c>
      <c r="I158" s="17"/>
      <c r="J158" s="35"/>
    </row>
    <row r="159" spans="1:10" s="15" customFormat="1" ht="20.25" customHeight="1">
      <c r="A159" s="23" t="s">
        <v>182</v>
      </c>
      <c r="B159" s="90">
        <v>580</v>
      </c>
      <c r="C159" s="91">
        <v>216</v>
      </c>
      <c r="D159" s="92">
        <v>216</v>
      </c>
      <c r="E159" s="93">
        <f t="shared" si="20"/>
        <v>796</v>
      </c>
      <c r="F159" s="93">
        <f t="shared" si="21"/>
        <v>216</v>
      </c>
      <c r="G159" s="94">
        <v>796</v>
      </c>
      <c r="H159" s="105">
        <v>216</v>
      </c>
      <c r="I159" s="17" t="s">
        <v>205</v>
      </c>
      <c r="J159" s="35"/>
    </row>
    <row r="160" spans="1:10" s="15" customFormat="1" ht="21" customHeight="1">
      <c r="A160" s="23" t="s">
        <v>183</v>
      </c>
      <c r="B160" s="90">
        <v>1250</v>
      </c>
      <c r="C160" s="91" t="s">
        <v>193</v>
      </c>
      <c r="D160" s="92"/>
      <c r="E160" s="93">
        <f t="shared" si="20"/>
        <v>1250</v>
      </c>
      <c r="F160" s="93">
        <f t="shared" si="21"/>
        <v>0</v>
      </c>
      <c r="G160" s="94">
        <v>1250</v>
      </c>
      <c r="H160" s="91" t="s">
        <v>193</v>
      </c>
      <c r="I160" s="17"/>
      <c r="J160" s="35"/>
    </row>
    <row r="161" spans="1:10" s="15" customFormat="1" ht="21" customHeight="1">
      <c r="A161" s="23" t="s">
        <v>184</v>
      </c>
      <c r="B161" s="90">
        <v>250</v>
      </c>
      <c r="C161" s="91" t="s">
        <v>193</v>
      </c>
      <c r="D161" s="104"/>
      <c r="E161" s="93">
        <f t="shared" si="20"/>
        <v>250</v>
      </c>
      <c r="F161" s="95">
        <f t="shared" si="21"/>
        <v>0</v>
      </c>
      <c r="G161" s="94">
        <v>250</v>
      </c>
      <c r="H161" s="91" t="s">
        <v>193</v>
      </c>
      <c r="I161" s="17"/>
      <c r="J161" s="35"/>
    </row>
    <row r="162" spans="1:10" s="15" customFormat="1" ht="21" customHeight="1">
      <c r="A162" s="23" t="s">
        <v>185</v>
      </c>
      <c r="B162" s="90">
        <v>150</v>
      </c>
      <c r="C162" s="91" t="s">
        <v>193</v>
      </c>
      <c r="D162" s="104"/>
      <c r="E162" s="93">
        <f t="shared" si="20"/>
        <v>150</v>
      </c>
      <c r="F162" s="95">
        <f t="shared" si="21"/>
        <v>0</v>
      </c>
      <c r="G162" s="94">
        <v>150</v>
      </c>
      <c r="H162" s="91" t="s">
        <v>193</v>
      </c>
      <c r="I162" s="17"/>
      <c r="J162" s="35"/>
    </row>
    <row r="163" spans="1:10" s="15" customFormat="1" ht="21" customHeight="1">
      <c r="A163" s="23" t="s">
        <v>186</v>
      </c>
      <c r="B163" s="91" t="s">
        <v>193</v>
      </c>
      <c r="C163" s="91" t="s">
        <v>193</v>
      </c>
      <c r="D163" s="104"/>
      <c r="E163" s="90"/>
      <c r="F163" s="96"/>
      <c r="G163" s="94" t="s">
        <v>193</v>
      </c>
      <c r="H163" s="91" t="s">
        <v>193</v>
      </c>
      <c r="I163" s="17"/>
      <c r="J163" s="35"/>
    </row>
    <row r="164" spans="1:10" s="34" customFormat="1" ht="21" customHeight="1">
      <c r="A164" s="23" t="s">
        <v>187</v>
      </c>
      <c r="B164" s="90">
        <v>125</v>
      </c>
      <c r="C164" s="91" t="s">
        <v>193</v>
      </c>
      <c r="D164" s="104"/>
      <c r="E164" s="93">
        <f t="shared" si="20"/>
        <v>125</v>
      </c>
      <c r="F164" s="95">
        <f t="shared" si="21"/>
        <v>0</v>
      </c>
      <c r="G164" s="94">
        <v>125</v>
      </c>
      <c r="H164" s="91" t="s">
        <v>193</v>
      </c>
      <c r="I164" s="17"/>
      <c r="J164" s="35"/>
    </row>
    <row r="165" spans="1:10" s="15" customFormat="1" ht="21" customHeight="1">
      <c r="A165" s="23" t="s">
        <v>131</v>
      </c>
      <c r="B165" s="90">
        <v>8000</v>
      </c>
      <c r="C165" s="91" t="s">
        <v>193</v>
      </c>
      <c r="D165" s="104"/>
      <c r="E165" s="93">
        <f t="shared" si="20"/>
        <v>8000</v>
      </c>
      <c r="F165" s="93">
        <f t="shared" si="21"/>
        <v>0</v>
      </c>
      <c r="G165" s="94">
        <v>8000</v>
      </c>
      <c r="H165" s="91" t="s">
        <v>193</v>
      </c>
      <c r="I165" s="17"/>
      <c r="J165" s="16" t="s">
        <v>132</v>
      </c>
    </row>
    <row r="166" spans="1:10" s="15" customFormat="1" ht="21" customHeight="1">
      <c r="A166" s="23" t="s">
        <v>236</v>
      </c>
      <c r="B166" s="90">
        <v>11410</v>
      </c>
      <c r="C166" s="91" t="s">
        <v>193</v>
      </c>
      <c r="D166" s="104"/>
      <c r="E166" s="93">
        <f t="shared" si="20"/>
        <v>11410</v>
      </c>
      <c r="F166" s="95">
        <f t="shared" si="21"/>
        <v>0</v>
      </c>
      <c r="G166" s="94">
        <v>11410</v>
      </c>
      <c r="H166" s="91" t="s">
        <v>193</v>
      </c>
      <c r="I166" s="17"/>
      <c r="J166" s="16"/>
    </row>
    <row r="167" spans="1:10" s="15" customFormat="1" ht="21" customHeight="1">
      <c r="A167" s="23" t="s">
        <v>133</v>
      </c>
      <c r="B167" s="90">
        <v>56</v>
      </c>
      <c r="C167" s="91" t="s">
        <v>193</v>
      </c>
      <c r="D167" s="92"/>
      <c r="E167" s="93">
        <f t="shared" si="20"/>
        <v>56</v>
      </c>
      <c r="F167" s="93">
        <f t="shared" si="21"/>
        <v>0</v>
      </c>
      <c r="G167" s="94">
        <v>56</v>
      </c>
      <c r="H167" s="91" t="s">
        <v>193</v>
      </c>
      <c r="I167" s="17"/>
      <c r="J167" s="16" t="s">
        <v>134</v>
      </c>
    </row>
    <row r="168" spans="1:10" s="15" customFormat="1" ht="21" customHeight="1">
      <c r="A168" s="23" t="s">
        <v>135</v>
      </c>
      <c r="B168" s="90">
        <v>3000</v>
      </c>
      <c r="C168" s="91" t="s">
        <v>193</v>
      </c>
      <c r="D168" s="92"/>
      <c r="E168" s="93">
        <f t="shared" si="20"/>
        <v>3000</v>
      </c>
      <c r="F168" s="93">
        <f t="shared" si="21"/>
        <v>0</v>
      </c>
      <c r="G168" s="94">
        <v>3000</v>
      </c>
      <c r="H168" s="91" t="s">
        <v>193</v>
      </c>
      <c r="I168" s="17"/>
      <c r="J168" s="16"/>
    </row>
    <row r="169" spans="1:10" s="7" customFormat="1" ht="21" customHeight="1">
      <c r="A169" s="40" t="s">
        <v>136</v>
      </c>
      <c r="B169" s="107">
        <v>140</v>
      </c>
      <c r="C169" s="108" t="s">
        <v>193</v>
      </c>
      <c r="D169" s="109"/>
      <c r="E169" s="110">
        <f t="shared" si="20"/>
        <v>140</v>
      </c>
      <c r="F169" s="110">
        <f t="shared" si="21"/>
        <v>0</v>
      </c>
      <c r="G169" s="111">
        <v>140</v>
      </c>
      <c r="H169" s="108" t="s">
        <v>193</v>
      </c>
      <c r="I169" s="49"/>
      <c r="J169" s="9" t="s">
        <v>32</v>
      </c>
    </row>
    <row r="170" spans="1:10" s="7" customFormat="1" ht="21" customHeight="1">
      <c r="A170" s="23" t="s">
        <v>137</v>
      </c>
      <c r="B170" s="90">
        <v>250</v>
      </c>
      <c r="C170" s="91" t="s">
        <v>193</v>
      </c>
      <c r="D170" s="92"/>
      <c r="E170" s="93">
        <f t="shared" si="20"/>
        <v>250</v>
      </c>
      <c r="F170" s="93">
        <f t="shared" si="21"/>
        <v>0</v>
      </c>
      <c r="G170" s="94">
        <v>250</v>
      </c>
      <c r="H170" s="91" t="s">
        <v>193</v>
      </c>
      <c r="I170" s="17"/>
      <c r="J170" s="9" t="s">
        <v>32</v>
      </c>
    </row>
    <row r="171" spans="1:10" s="7" customFormat="1" ht="31.5" customHeight="1">
      <c r="A171" s="23" t="s">
        <v>138</v>
      </c>
      <c r="B171" s="90">
        <v>2149</v>
      </c>
      <c r="C171" s="91" t="s">
        <v>193</v>
      </c>
      <c r="D171" s="92"/>
      <c r="E171" s="93">
        <f t="shared" si="20"/>
        <v>2149</v>
      </c>
      <c r="F171" s="95">
        <f t="shared" si="21"/>
        <v>0</v>
      </c>
      <c r="G171" s="94">
        <v>2149</v>
      </c>
      <c r="H171" s="91" t="s">
        <v>193</v>
      </c>
      <c r="I171" s="17"/>
      <c r="J171" s="9" t="s">
        <v>32</v>
      </c>
    </row>
    <row r="172" spans="1:10" s="7" customFormat="1" ht="18.75" customHeight="1">
      <c r="A172" s="23" t="s">
        <v>139</v>
      </c>
      <c r="B172" s="90">
        <v>625</v>
      </c>
      <c r="C172" s="91" t="s">
        <v>193</v>
      </c>
      <c r="D172" s="92"/>
      <c r="E172" s="93">
        <f t="shared" si="20"/>
        <v>625</v>
      </c>
      <c r="F172" s="93">
        <f t="shared" si="21"/>
        <v>0</v>
      </c>
      <c r="G172" s="94">
        <v>625</v>
      </c>
      <c r="H172" s="91" t="s">
        <v>193</v>
      </c>
      <c r="I172" s="51"/>
      <c r="J172" s="9" t="s">
        <v>140</v>
      </c>
    </row>
    <row r="173" spans="1:10" s="7" customFormat="1" ht="18.75" customHeight="1">
      <c r="A173" s="11" t="s">
        <v>165</v>
      </c>
      <c r="B173" s="90">
        <v>1488</v>
      </c>
      <c r="C173" s="91" t="s">
        <v>193</v>
      </c>
      <c r="D173" s="92"/>
      <c r="E173" s="93">
        <f t="shared" si="20"/>
        <v>1488</v>
      </c>
      <c r="F173" s="95">
        <f t="shared" si="21"/>
        <v>0</v>
      </c>
      <c r="G173" s="94">
        <v>1488</v>
      </c>
      <c r="H173" s="91" t="s">
        <v>193</v>
      </c>
      <c r="I173" s="17"/>
      <c r="J173" s="9" t="s">
        <v>32</v>
      </c>
    </row>
    <row r="174" spans="1:10" s="7" customFormat="1" ht="18.75" customHeight="1">
      <c r="A174" s="11" t="s">
        <v>141</v>
      </c>
      <c r="B174" s="91">
        <v>0</v>
      </c>
      <c r="C174" s="91" t="s">
        <v>193</v>
      </c>
      <c r="D174" s="92"/>
      <c r="E174" s="93">
        <f t="shared" si="20"/>
        <v>0</v>
      </c>
      <c r="F174" s="93">
        <f t="shared" si="21"/>
        <v>0</v>
      </c>
      <c r="G174" s="94">
        <v>0</v>
      </c>
      <c r="H174" s="91" t="s">
        <v>193</v>
      </c>
      <c r="I174" s="17"/>
      <c r="J174" s="9" t="s">
        <v>32</v>
      </c>
    </row>
    <row r="175" spans="1:10" s="7" customFormat="1" ht="18.75" customHeight="1">
      <c r="A175" s="11" t="s">
        <v>142</v>
      </c>
      <c r="B175" s="90">
        <v>100</v>
      </c>
      <c r="C175" s="91" t="s">
        <v>193</v>
      </c>
      <c r="D175" s="92"/>
      <c r="E175" s="93">
        <f t="shared" si="20"/>
        <v>100</v>
      </c>
      <c r="F175" s="93">
        <f t="shared" si="21"/>
        <v>0</v>
      </c>
      <c r="G175" s="94">
        <v>100</v>
      </c>
      <c r="H175" s="91" t="s">
        <v>193</v>
      </c>
      <c r="I175" s="17"/>
      <c r="J175" s="9" t="s">
        <v>32</v>
      </c>
    </row>
    <row r="176" spans="1:10" s="7" customFormat="1" ht="18.75" customHeight="1">
      <c r="A176" s="11" t="s">
        <v>143</v>
      </c>
      <c r="B176" s="90">
        <v>140</v>
      </c>
      <c r="C176" s="91" t="s">
        <v>193</v>
      </c>
      <c r="D176" s="92"/>
      <c r="E176" s="93">
        <f t="shared" si="20"/>
        <v>140</v>
      </c>
      <c r="F176" s="93">
        <f t="shared" si="21"/>
        <v>0</v>
      </c>
      <c r="G176" s="94">
        <v>140</v>
      </c>
      <c r="H176" s="91" t="s">
        <v>193</v>
      </c>
      <c r="I176" s="17"/>
      <c r="J176" s="9" t="s">
        <v>32</v>
      </c>
    </row>
    <row r="177" spans="1:10" s="7" customFormat="1" ht="18.75" customHeight="1">
      <c r="A177" s="11" t="s">
        <v>144</v>
      </c>
      <c r="B177" s="90">
        <v>320</v>
      </c>
      <c r="C177" s="91" t="s">
        <v>193</v>
      </c>
      <c r="D177" s="92"/>
      <c r="E177" s="93">
        <f t="shared" si="20"/>
        <v>320</v>
      </c>
      <c r="F177" s="93">
        <f t="shared" si="21"/>
        <v>0</v>
      </c>
      <c r="G177" s="94">
        <v>320</v>
      </c>
      <c r="H177" s="91" t="s">
        <v>193</v>
      </c>
      <c r="I177" s="17"/>
      <c r="J177" s="9" t="s">
        <v>32</v>
      </c>
    </row>
    <row r="178" spans="1:10" s="7" customFormat="1" ht="18.75" customHeight="1">
      <c r="A178" s="23" t="s">
        <v>145</v>
      </c>
      <c r="B178" s="90">
        <v>1045</v>
      </c>
      <c r="C178" s="91" t="s">
        <v>193</v>
      </c>
      <c r="D178" s="92"/>
      <c r="E178" s="93">
        <f t="shared" si="20"/>
        <v>1045</v>
      </c>
      <c r="F178" s="93">
        <f t="shared" si="21"/>
        <v>0</v>
      </c>
      <c r="G178" s="94">
        <v>1045</v>
      </c>
      <c r="H178" s="91" t="s">
        <v>193</v>
      </c>
      <c r="I178" s="17"/>
      <c r="J178" s="9" t="s">
        <v>32</v>
      </c>
    </row>
    <row r="179" spans="1:10" s="7" customFormat="1" ht="18.75" customHeight="1">
      <c r="A179" s="23" t="s">
        <v>225</v>
      </c>
      <c r="B179" s="90">
        <v>493</v>
      </c>
      <c r="C179" s="91" t="s">
        <v>193</v>
      </c>
      <c r="D179" s="92"/>
      <c r="E179" s="93">
        <f t="shared" si="20"/>
        <v>493</v>
      </c>
      <c r="F179" s="93">
        <f t="shared" si="21"/>
        <v>0</v>
      </c>
      <c r="G179" s="94">
        <v>493</v>
      </c>
      <c r="H179" s="91" t="s">
        <v>193</v>
      </c>
      <c r="I179" s="17"/>
      <c r="J179" s="9"/>
    </row>
    <row r="180" spans="1:10" s="7" customFormat="1" ht="18.75" customHeight="1">
      <c r="A180" s="11" t="s">
        <v>146</v>
      </c>
      <c r="B180" s="90">
        <v>62</v>
      </c>
      <c r="C180" s="91" t="s">
        <v>193</v>
      </c>
      <c r="D180" s="92"/>
      <c r="E180" s="93">
        <f t="shared" si="20"/>
        <v>62</v>
      </c>
      <c r="F180" s="93">
        <f t="shared" si="21"/>
        <v>0</v>
      </c>
      <c r="G180" s="94">
        <v>62</v>
      </c>
      <c r="H180" s="91" t="s">
        <v>193</v>
      </c>
      <c r="I180" s="17"/>
      <c r="J180" s="9" t="s">
        <v>32</v>
      </c>
    </row>
    <row r="181" spans="1:10" s="7" customFormat="1" ht="18.75" customHeight="1">
      <c r="A181" s="11" t="s">
        <v>147</v>
      </c>
      <c r="B181" s="90">
        <v>50</v>
      </c>
      <c r="C181" s="91" t="s">
        <v>193</v>
      </c>
      <c r="D181" s="92"/>
      <c r="E181" s="93">
        <f t="shared" si="20"/>
        <v>50</v>
      </c>
      <c r="F181" s="93">
        <f t="shared" si="21"/>
        <v>0</v>
      </c>
      <c r="G181" s="94">
        <v>50</v>
      </c>
      <c r="H181" s="91" t="s">
        <v>193</v>
      </c>
      <c r="I181" s="17"/>
      <c r="J181" s="9" t="s">
        <v>32</v>
      </c>
    </row>
    <row r="182" spans="1:10" s="7" customFormat="1" ht="18.75" customHeight="1">
      <c r="A182" s="11" t="s">
        <v>148</v>
      </c>
      <c r="B182" s="90">
        <v>289</v>
      </c>
      <c r="C182" s="91" t="s">
        <v>193</v>
      </c>
      <c r="D182" s="92"/>
      <c r="E182" s="93">
        <f t="shared" si="20"/>
        <v>289</v>
      </c>
      <c r="F182" s="93">
        <f t="shared" si="21"/>
        <v>0</v>
      </c>
      <c r="G182" s="94">
        <v>289</v>
      </c>
      <c r="H182" s="91" t="s">
        <v>193</v>
      </c>
      <c r="I182" s="17"/>
      <c r="J182" s="9" t="s">
        <v>32</v>
      </c>
    </row>
    <row r="183" spans="1:10" ht="18.75" customHeight="1">
      <c r="A183" s="23" t="s">
        <v>168</v>
      </c>
      <c r="B183" s="90">
        <v>438</v>
      </c>
      <c r="C183" s="91">
        <v>-225</v>
      </c>
      <c r="D183" s="92">
        <v>-225</v>
      </c>
      <c r="E183" s="93">
        <f t="shared" si="20"/>
        <v>213</v>
      </c>
      <c r="F183" s="93">
        <f t="shared" si="21"/>
        <v>-225</v>
      </c>
      <c r="G183" s="94">
        <v>213</v>
      </c>
      <c r="H183" s="91">
        <v>-225</v>
      </c>
      <c r="I183" s="17" t="s">
        <v>206</v>
      </c>
      <c r="J183" s="11"/>
    </row>
    <row r="184" spans="1:10" ht="18.75" customHeight="1">
      <c r="A184" s="23" t="s">
        <v>221</v>
      </c>
      <c r="B184" s="90">
        <v>390</v>
      </c>
      <c r="C184" s="91" t="s">
        <v>193</v>
      </c>
      <c r="D184" s="92"/>
      <c r="E184" s="93">
        <f t="shared" si="20"/>
        <v>390</v>
      </c>
      <c r="F184" s="95">
        <f t="shared" si="21"/>
        <v>0</v>
      </c>
      <c r="G184" s="94">
        <v>390</v>
      </c>
      <c r="H184" s="91" t="s">
        <v>193</v>
      </c>
      <c r="I184" s="79"/>
      <c r="J184" s="11"/>
    </row>
    <row r="185" spans="1:10" ht="30" customHeight="1">
      <c r="A185" s="11" t="s">
        <v>207</v>
      </c>
      <c r="B185" s="90">
        <v>12375</v>
      </c>
      <c r="C185" s="91" t="s">
        <v>193</v>
      </c>
      <c r="D185" s="92"/>
      <c r="E185" s="93">
        <f t="shared" si="20"/>
        <v>12375</v>
      </c>
      <c r="F185" s="93">
        <f t="shared" si="21"/>
        <v>0</v>
      </c>
      <c r="G185" s="94">
        <v>12375</v>
      </c>
      <c r="H185" s="91" t="s">
        <v>193</v>
      </c>
      <c r="I185" s="79"/>
      <c r="J185" s="11"/>
    </row>
    <row r="186" spans="1:10" s="7" customFormat="1" ht="21" customHeight="1">
      <c r="A186" s="18" t="s">
        <v>149</v>
      </c>
      <c r="B186" s="19">
        <f aca="true" t="shared" si="22" ref="B186:H186">SUM(B147:B185)</f>
        <v>124540</v>
      </c>
      <c r="C186" s="64">
        <f t="shared" si="22"/>
        <v>5942</v>
      </c>
      <c r="D186" s="75">
        <f t="shared" si="22"/>
        <v>5942</v>
      </c>
      <c r="E186" s="69">
        <f t="shared" si="22"/>
        <v>130482</v>
      </c>
      <c r="F186" s="70">
        <f t="shared" si="22"/>
        <v>5942</v>
      </c>
      <c r="G186" s="87">
        <f t="shared" si="22"/>
        <v>130482</v>
      </c>
      <c r="H186" s="65">
        <f t="shared" si="22"/>
        <v>5942</v>
      </c>
      <c r="I186" s="48"/>
      <c r="J186" s="26"/>
    </row>
    <row r="187" spans="1:10" s="37" customFormat="1" ht="18.75" customHeight="1">
      <c r="A187" s="59" t="s">
        <v>150</v>
      </c>
      <c r="B187" s="90"/>
      <c r="C187" s="91"/>
      <c r="D187" s="92"/>
      <c r="E187" s="93"/>
      <c r="F187" s="93"/>
      <c r="G187" s="94"/>
      <c r="H187" s="91"/>
      <c r="I187" s="17"/>
      <c r="J187" s="36"/>
    </row>
    <row r="188" spans="1:10" ht="17.25" customHeight="1">
      <c r="A188" s="23" t="s">
        <v>151</v>
      </c>
      <c r="B188" s="90">
        <v>50000</v>
      </c>
      <c r="C188" s="91" t="s">
        <v>193</v>
      </c>
      <c r="D188" s="92"/>
      <c r="E188" s="93">
        <f>+B188+D188</f>
        <v>50000</v>
      </c>
      <c r="F188" s="95">
        <f>+E188-B188</f>
        <v>0</v>
      </c>
      <c r="G188" s="94">
        <v>50000</v>
      </c>
      <c r="H188" s="91" t="s">
        <v>193</v>
      </c>
      <c r="I188" s="17"/>
      <c r="J188" s="11"/>
    </row>
    <row r="189" spans="1:10" ht="17.25" customHeight="1">
      <c r="A189" s="23" t="s">
        <v>152</v>
      </c>
      <c r="B189" s="90">
        <v>95766</v>
      </c>
      <c r="C189" s="91" t="s">
        <v>193</v>
      </c>
      <c r="D189" s="92"/>
      <c r="E189" s="93">
        <f>+B189+D189</f>
        <v>95766</v>
      </c>
      <c r="F189" s="95">
        <f>+E189-B189</f>
        <v>0</v>
      </c>
      <c r="G189" s="94">
        <v>95766</v>
      </c>
      <c r="H189" s="91" t="s">
        <v>193</v>
      </c>
      <c r="I189" s="17"/>
      <c r="J189" s="11"/>
    </row>
    <row r="190" spans="1:10" ht="17.25" customHeight="1">
      <c r="A190" s="23" t="s">
        <v>153</v>
      </c>
      <c r="B190" s="91" t="s">
        <v>193</v>
      </c>
      <c r="C190" s="91" t="s">
        <v>193</v>
      </c>
      <c r="D190" s="92"/>
      <c r="E190" s="90"/>
      <c r="F190" s="96"/>
      <c r="G190" s="94" t="s">
        <v>193</v>
      </c>
      <c r="H190" s="91" t="s">
        <v>193</v>
      </c>
      <c r="I190" s="17"/>
      <c r="J190" s="11"/>
    </row>
    <row r="191" spans="1:10" ht="17.25" customHeight="1">
      <c r="A191" s="23" t="s">
        <v>154</v>
      </c>
      <c r="B191" s="90">
        <v>50000</v>
      </c>
      <c r="C191" s="91" t="s">
        <v>193</v>
      </c>
      <c r="D191" s="92"/>
      <c r="E191" s="93">
        <f>+B191+D191</f>
        <v>50000</v>
      </c>
      <c r="F191" s="95">
        <f>+E191-B191</f>
        <v>0</v>
      </c>
      <c r="G191" s="94">
        <v>50000</v>
      </c>
      <c r="H191" s="91" t="s">
        <v>193</v>
      </c>
      <c r="I191" s="17"/>
      <c r="J191" s="11"/>
    </row>
    <row r="192" spans="1:10" ht="17.25" customHeight="1">
      <c r="A192" s="23" t="s">
        <v>155</v>
      </c>
      <c r="B192" s="90">
        <v>125000</v>
      </c>
      <c r="C192" s="91" t="s">
        <v>193</v>
      </c>
      <c r="D192" s="92"/>
      <c r="E192" s="93">
        <f>+B192+D192</f>
        <v>125000</v>
      </c>
      <c r="F192" s="95">
        <f>+E192-B192</f>
        <v>0</v>
      </c>
      <c r="G192" s="94">
        <v>125000</v>
      </c>
      <c r="H192" s="91" t="s">
        <v>193</v>
      </c>
      <c r="I192" s="17"/>
      <c r="J192" s="11"/>
    </row>
    <row r="193" spans="1:10" ht="17.25" customHeight="1">
      <c r="A193" s="23" t="s">
        <v>156</v>
      </c>
      <c r="B193" s="91" t="s">
        <v>193</v>
      </c>
      <c r="C193" s="91" t="s">
        <v>193</v>
      </c>
      <c r="D193" s="92"/>
      <c r="E193" s="90"/>
      <c r="F193" s="96"/>
      <c r="G193" s="94" t="s">
        <v>193</v>
      </c>
      <c r="H193" s="91" t="s">
        <v>193</v>
      </c>
      <c r="I193" s="17"/>
      <c r="J193" s="11"/>
    </row>
    <row r="194" spans="1:10" ht="17.25" customHeight="1">
      <c r="A194" s="23" t="s">
        <v>157</v>
      </c>
      <c r="B194" s="91" t="s">
        <v>193</v>
      </c>
      <c r="C194" s="91" t="s">
        <v>193</v>
      </c>
      <c r="D194" s="92"/>
      <c r="E194" s="90"/>
      <c r="F194" s="96"/>
      <c r="G194" s="94" t="s">
        <v>193</v>
      </c>
      <c r="H194" s="91" t="s">
        <v>193</v>
      </c>
      <c r="I194" s="17"/>
      <c r="J194" s="11"/>
    </row>
    <row r="195" spans="1:10" s="37" customFormat="1" ht="17.25" customHeight="1">
      <c r="A195" s="38" t="s">
        <v>158</v>
      </c>
      <c r="B195" s="19">
        <f aca="true" t="shared" si="23" ref="B195:H195">SUM(B188:B194)</f>
        <v>320766</v>
      </c>
      <c r="C195" s="64">
        <f t="shared" si="23"/>
        <v>0</v>
      </c>
      <c r="D195" s="75">
        <f t="shared" si="23"/>
        <v>0</v>
      </c>
      <c r="E195" s="69">
        <f t="shared" si="23"/>
        <v>320766</v>
      </c>
      <c r="F195" s="69">
        <f t="shared" si="23"/>
        <v>0</v>
      </c>
      <c r="G195" s="87">
        <f t="shared" si="23"/>
        <v>320766</v>
      </c>
      <c r="H195" s="64">
        <f t="shared" si="23"/>
        <v>0</v>
      </c>
      <c r="I195" s="55"/>
      <c r="J195" s="39"/>
    </row>
    <row r="196" spans="1:10" s="43" customFormat="1" ht="39.75" customHeight="1">
      <c r="A196" s="85" t="s">
        <v>159</v>
      </c>
      <c r="B196" s="41">
        <f aca="true" t="shared" si="24" ref="B196:H196">+B33+B61+B65+B84+B95+B101+B116+B131+B139+B145+B186+B195</f>
        <v>5794888</v>
      </c>
      <c r="C196" s="66">
        <f t="shared" si="24"/>
        <v>3410</v>
      </c>
      <c r="D196" s="77">
        <f t="shared" si="24"/>
        <v>3410</v>
      </c>
      <c r="E196" s="72">
        <f t="shared" si="24"/>
        <v>5798298</v>
      </c>
      <c r="F196" s="73">
        <f t="shared" si="24"/>
        <v>3410</v>
      </c>
      <c r="G196" s="88">
        <f t="shared" si="24"/>
        <v>5798298</v>
      </c>
      <c r="H196" s="86">
        <f t="shared" si="24"/>
        <v>3410</v>
      </c>
      <c r="I196" s="57"/>
      <c r="J196" s="42"/>
    </row>
    <row r="200" ht="12.75">
      <c r="E200" s="69">
        <f>+B196+D196</f>
        <v>5798298</v>
      </c>
    </row>
  </sheetData>
  <printOptions/>
  <pageMargins left="0.86" right="0.2755905511811024" top="0.85" bottom="0.46" header="0.44" footer="0.26"/>
  <pageSetup blackAndWhite="1" horizontalDpi="300" verticalDpi="300" orientation="landscape" paperSize="9" scale="78" r:id="rId1"/>
  <headerFooter alignWithMargins="0">
    <oddHeader>&amp;C&amp;"Arial CE,Félkövér"&amp;14FELHALMOZÁSI KIADÁSOK&amp;R Önkormányzati rendelet
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6" manualBreakCount="6">
    <brk id="41" max="255" man="1"/>
    <brk id="65" max="255" man="1"/>
    <brk id="95" max="255" man="1"/>
    <brk id="116" max="255" man="1"/>
    <brk id="145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2004-02-05T10:09:05Z</cp:lastPrinted>
  <dcterms:created xsi:type="dcterms:W3CDTF">2003-05-15T06:22:40Z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