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összesítő" sheetId="1" r:id="rId1"/>
    <sheet name="Munka2" sheetId="2" r:id="rId2"/>
    <sheet name="Munka3" sheetId="3" r:id="rId3"/>
  </sheets>
  <definedNames>
    <definedName name="_xlnm.Print_Titles" localSheetId="0">'összesítő'!$1:$2</definedName>
    <definedName name="_xlnm.Print_Area" localSheetId="0">'összesítő'!$A$1:$K$83</definedName>
  </definedNames>
  <calcPr fullCalcOnLoad="1"/>
</workbook>
</file>

<file path=xl/sharedStrings.xml><?xml version="1.0" encoding="utf-8"?>
<sst xmlns="http://schemas.openxmlformats.org/spreadsheetml/2006/main" count="146" uniqueCount="85">
  <si>
    <t>1999. év</t>
  </si>
  <si>
    <t>2000. év</t>
  </si>
  <si>
    <t>2001. év</t>
  </si>
  <si>
    <t>2002. év</t>
  </si>
  <si>
    <t>2002.év után</t>
  </si>
  <si>
    <t>Támogatás fajta, ill. támogatást adó szerv   /      Megnevezés</t>
  </si>
  <si>
    <t>Céltámogatás</t>
  </si>
  <si>
    <t>Címzett támogatás</t>
  </si>
  <si>
    <t>Összesen</t>
  </si>
  <si>
    <t>I. ütem Berzsenyi u.4, 34-36. 69 db lakás</t>
  </si>
  <si>
    <t>II. ütem Berzsenyi u. 2/b-2/c. 59 db lakás</t>
  </si>
  <si>
    <t>I. ütem Nádasdi-Csillag u.     20 db lakás</t>
  </si>
  <si>
    <t>II. ütem Nyugdíjasház            60 db lakás</t>
  </si>
  <si>
    <t>III. ütem Kecelhegy               72 db lakás</t>
  </si>
  <si>
    <t>Gyermek- Ifjúsági- és Sportminisztérium</t>
  </si>
  <si>
    <t>A támogatás jóváhagyásának éve</t>
  </si>
  <si>
    <t>A jóváhagyott támogatás bruttó összege</t>
  </si>
  <si>
    <t>Szennyvícsatorna-hálózat ép. Kaposvár</t>
  </si>
  <si>
    <t>1998. év</t>
  </si>
  <si>
    <t>1998.</t>
  </si>
  <si>
    <t>Szennyvícsatorna-hálózat ép. Kfüred-Top.</t>
  </si>
  <si>
    <t>Eü. gép-műszer beszerzése 14-00578</t>
  </si>
  <si>
    <t>Eü. gép-műszer beszerzése 14-00600</t>
  </si>
  <si>
    <t>2001.</t>
  </si>
  <si>
    <t>2000.</t>
  </si>
  <si>
    <t>2002.</t>
  </si>
  <si>
    <t>Központi támogatás mindösszesen:</t>
  </si>
  <si>
    <t>Egyéb támogatás</t>
  </si>
  <si>
    <t>Bencés Apátság rekonstrukció Kszjakab</t>
  </si>
  <si>
    <t>Táncsics M. Gimnázium rekonstrukció B</t>
  </si>
  <si>
    <t>Széchenyi Ker.SZKI tanétterem,tanszálló</t>
  </si>
  <si>
    <t>450 fh. Középiskolai kollégium építése</t>
  </si>
  <si>
    <t>Oktatási Minisztérium</t>
  </si>
  <si>
    <t>UKIG</t>
  </si>
  <si>
    <t>Szennyvíz-iszaptároló</t>
  </si>
  <si>
    <t>Városi Fürdő 50 m-es medence lefedés</t>
  </si>
  <si>
    <t>Rákóczi Stadion rekonsrtukció I-III üt. 2/3</t>
  </si>
  <si>
    <t>Műanyag-borítású atlétikai pálya</t>
  </si>
  <si>
    <t>Belügyminisztérium</t>
  </si>
  <si>
    <t>Települési szilárd hull.közszolg.fejl.</t>
  </si>
  <si>
    <t>1999.</t>
  </si>
  <si>
    <t>A beruházás bruttó összege</t>
  </si>
  <si>
    <t>Ebből:</t>
  </si>
  <si>
    <t>Malomhoz vezető út</t>
  </si>
  <si>
    <t>22 db pályázat     669 db lakás</t>
  </si>
  <si>
    <t>3 db pályázat        96 db lakás</t>
  </si>
  <si>
    <t>Európa Park</t>
  </si>
  <si>
    <t>Sport- Vásár- Konferencia központ tanulm</t>
  </si>
  <si>
    <t>Városi Fürdő fejlesztési tanulm.terv</t>
  </si>
  <si>
    <t>Deseda arborétum kerékpártár, és vizesblokk</t>
  </si>
  <si>
    <t>Cseri út - Vak B. csomópont</t>
  </si>
  <si>
    <t>Gazdasági Minisztérium</t>
  </si>
  <si>
    <t>Városi grundok világítása</t>
  </si>
  <si>
    <t>Labdarugó pályák megvilágítása</t>
  </si>
  <si>
    <t>Szennyvícsatorna-hálózat ép. Központi</t>
  </si>
  <si>
    <t>Szennyvícsatorna-hálózat ép. Megyei</t>
  </si>
  <si>
    <t>*</t>
  </si>
  <si>
    <t>Szennyvícsatorna-hálózat ép.Top.Posta u</t>
  </si>
  <si>
    <t>NA 600-as ívóvízvezeték rekonstrukció</t>
  </si>
  <si>
    <t>Környezetvédelmi Alap Célelőirányzat  KAC</t>
  </si>
  <si>
    <t>Vízügyi Célelőirányzat       VICE</t>
  </si>
  <si>
    <t xml:space="preserve">SZT-GM   Bérlakás építési program  </t>
  </si>
  <si>
    <t xml:space="preserve">SZT-GM  Panel felújítási program       </t>
  </si>
  <si>
    <t>Info.társ.informatikai eszközei és rendszere</t>
  </si>
  <si>
    <t>Deseda tó turisztikai fejl.terve</t>
  </si>
  <si>
    <t>Deseda vizi sporttelep- csónakház</t>
  </si>
  <si>
    <t>Nemzeti Kulturális Örökség Minisztérium</t>
  </si>
  <si>
    <t xml:space="preserve">Kaposvári vármaradványok feltárása </t>
  </si>
  <si>
    <t>A helyi önk.gyermek és ifjúsági kieg.tám. (Mobilitás)</t>
  </si>
  <si>
    <t>Ifjúsági referens továbbfogl. (Mobilitás)</t>
  </si>
  <si>
    <t>Ifjúsági Önk.működésének támogatása (Mobilitás)</t>
  </si>
  <si>
    <t>Kábítószerügyi Egyeztető Fórum (Mobilitás)</t>
  </si>
  <si>
    <t>Sport támogatás (Területi kapcsolatok ei.terh.)</t>
  </si>
  <si>
    <t>Deseda-tó term.ért. bemutató  kiadvány</t>
  </si>
  <si>
    <t>Kaposvári turisztikai könyvek</t>
  </si>
  <si>
    <t>Desedai kisvasút</t>
  </si>
  <si>
    <t>ÚJÉV Köszöntő 2002</t>
  </si>
  <si>
    <t>Festők városa 2001</t>
  </si>
  <si>
    <t>Honvédelmi Minisztérium</t>
  </si>
  <si>
    <t>Katonai temető</t>
  </si>
  <si>
    <t xml:space="preserve">Út fenntatási célelőirányzat </t>
  </si>
  <si>
    <t>Kaposvár-Kaposfüred Állomás utcai járdaépítés</t>
  </si>
  <si>
    <t>Kontrássy u. folytatásában útépítés</t>
  </si>
  <si>
    <t>Képző és Iparművészeti Lektorátus</t>
  </si>
  <si>
    <t>Somogyi sportolók emlékműve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</si>
</sst>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90" zoomScaleNormal="90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5" sqref="B85"/>
    </sheetView>
  </sheetViews>
  <sheetFormatPr defaultColWidth="9.00390625" defaultRowHeight="12.75"/>
  <cols>
    <col min="1" max="1" width="3.125" style="2" customWidth="1"/>
    <col min="2" max="2" width="52.625" style="2" customWidth="1"/>
    <col min="3" max="3" width="20.75390625" style="12" customWidth="1"/>
    <col min="4" max="4" width="17.875" style="2" customWidth="1"/>
    <col min="5" max="5" width="22.875" style="2" customWidth="1"/>
    <col min="6" max="6" width="9.75390625" style="2" customWidth="1"/>
    <col min="7" max="8" width="10.25390625" style="2" bestFit="1" customWidth="1"/>
    <col min="9" max="9" width="11.75390625" style="2" customWidth="1"/>
    <col min="10" max="11" width="11.75390625" style="2" bestFit="1" customWidth="1"/>
    <col min="12" max="16384" width="9.125" style="2" customWidth="1"/>
  </cols>
  <sheetData>
    <row r="1" spans="1:11" ht="13.5" customHeight="1">
      <c r="A1" s="13" t="s">
        <v>5</v>
      </c>
      <c r="B1" s="13"/>
      <c r="C1" s="13" t="s">
        <v>15</v>
      </c>
      <c r="D1" s="13" t="s">
        <v>41</v>
      </c>
      <c r="E1" s="13" t="s">
        <v>16</v>
      </c>
      <c r="F1" s="13" t="s">
        <v>42</v>
      </c>
      <c r="G1" s="13"/>
      <c r="H1" s="13"/>
      <c r="I1" s="13"/>
      <c r="J1" s="13"/>
      <c r="K1" s="13"/>
    </row>
    <row r="2" spans="1:11" s="4" customFormat="1" ht="46.5" customHeight="1">
      <c r="A2" s="13"/>
      <c r="B2" s="13"/>
      <c r="C2" s="13"/>
      <c r="D2" s="13"/>
      <c r="E2" s="13"/>
      <c r="F2" s="1" t="s">
        <v>18</v>
      </c>
      <c r="G2" s="3" t="s">
        <v>0</v>
      </c>
      <c r="H2" s="3" t="s">
        <v>1</v>
      </c>
      <c r="I2" s="3" t="s">
        <v>2</v>
      </c>
      <c r="J2" s="3" t="s">
        <v>3</v>
      </c>
      <c r="K2" s="1" t="s">
        <v>4</v>
      </c>
    </row>
    <row r="3" spans="1:11" ht="15" customHeight="1">
      <c r="A3" s="5" t="s">
        <v>6</v>
      </c>
      <c r="B3" s="5"/>
      <c r="C3" s="6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7"/>
      <c r="B4" s="7" t="s">
        <v>17</v>
      </c>
      <c r="C4" s="6" t="s">
        <v>19</v>
      </c>
      <c r="D4" s="8">
        <v>532418</v>
      </c>
      <c r="E4" s="8">
        <f>SUM(F4:K4)</f>
        <v>159726</v>
      </c>
      <c r="F4" s="8">
        <v>10845</v>
      </c>
      <c r="G4" s="8">
        <v>20317</v>
      </c>
      <c r="H4" s="8">
        <v>32557</v>
      </c>
      <c r="I4" s="8">
        <v>36928</v>
      </c>
      <c r="J4" s="8">
        <v>59079</v>
      </c>
      <c r="K4" s="8">
        <v>0</v>
      </c>
    </row>
    <row r="5" spans="1:11" ht="15" customHeight="1">
      <c r="A5" s="7"/>
      <c r="B5" s="7" t="s">
        <v>20</v>
      </c>
      <c r="C5" s="6" t="s">
        <v>19</v>
      </c>
      <c r="D5" s="8">
        <v>539629</v>
      </c>
      <c r="E5" s="8">
        <f>SUM(F5:K5)</f>
        <v>161889</v>
      </c>
      <c r="F5" s="8">
        <v>12058</v>
      </c>
      <c r="G5" s="8">
        <v>24163</v>
      </c>
      <c r="H5" s="8">
        <v>27019</v>
      </c>
      <c r="I5" s="8">
        <v>44999</v>
      </c>
      <c r="J5" s="8">
        <v>53650</v>
      </c>
      <c r="K5" s="8">
        <v>0</v>
      </c>
    </row>
    <row r="6" spans="1:11" ht="15" customHeight="1">
      <c r="A6" s="7"/>
      <c r="B6" s="7" t="s">
        <v>21</v>
      </c>
      <c r="C6" s="6" t="s">
        <v>24</v>
      </c>
      <c r="D6" s="8">
        <f>3600+2400</f>
        <v>6000</v>
      </c>
      <c r="E6" s="8">
        <f>SUM(F6:K6)</f>
        <v>2400</v>
      </c>
      <c r="F6" s="8">
        <v>0</v>
      </c>
      <c r="G6" s="8">
        <v>0</v>
      </c>
      <c r="H6" s="8">
        <v>2400</v>
      </c>
      <c r="I6" s="8">
        <v>0</v>
      </c>
      <c r="J6" s="8">
        <v>0</v>
      </c>
      <c r="K6" s="8">
        <v>0</v>
      </c>
    </row>
    <row r="7" spans="1:11" ht="15" customHeight="1">
      <c r="A7" s="7"/>
      <c r="B7" s="7" t="s">
        <v>22</v>
      </c>
      <c r="C7" s="6" t="s">
        <v>23</v>
      </c>
      <c r="D7" s="8">
        <v>6400</v>
      </c>
      <c r="E7" s="8">
        <f>SUM(F7:K7)</f>
        <v>2560</v>
      </c>
      <c r="F7" s="8">
        <v>0</v>
      </c>
      <c r="G7" s="8">
        <v>0</v>
      </c>
      <c r="H7" s="8">
        <v>0</v>
      </c>
      <c r="I7" s="8">
        <v>2560</v>
      </c>
      <c r="J7" s="8">
        <v>0</v>
      </c>
      <c r="K7" s="8">
        <v>0</v>
      </c>
    </row>
    <row r="8" spans="1:11" s="4" customFormat="1" ht="15" customHeight="1">
      <c r="A8" s="14" t="s">
        <v>8</v>
      </c>
      <c r="B8" s="14"/>
      <c r="C8" s="9"/>
      <c r="D8" s="10">
        <f>SUM(D4:D7)</f>
        <v>1084447</v>
      </c>
      <c r="E8" s="10">
        <f aca="true" t="shared" si="0" ref="E8:K8">SUM(E4:E7)</f>
        <v>326575</v>
      </c>
      <c r="F8" s="10">
        <f t="shared" si="0"/>
        <v>22903</v>
      </c>
      <c r="G8" s="10">
        <f t="shared" si="0"/>
        <v>44480</v>
      </c>
      <c r="H8" s="10">
        <f t="shared" si="0"/>
        <v>61976</v>
      </c>
      <c r="I8" s="10">
        <f t="shared" si="0"/>
        <v>84487</v>
      </c>
      <c r="J8" s="10">
        <f t="shared" si="0"/>
        <v>112729</v>
      </c>
      <c r="K8" s="10">
        <f t="shared" si="0"/>
        <v>0</v>
      </c>
    </row>
    <row r="9" spans="1:11" ht="15" customHeight="1">
      <c r="A9" s="5" t="s">
        <v>7</v>
      </c>
      <c r="B9" s="7"/>
      <c r="C9" s="6"/>
      <c r="D9" s="8"/>
      <c r="E9" s="8"/>
      <c r="F9" s="8"/>
      <c r="G9" s="8"/>
      <c r="H9" s="8"/>
      <c r="I9" s="8"/>
      <c r="J9" s="8"/>
      <c r="K9" s="8"/>
    </row>
    <row r="10" spans="1:11" ht="15" customHeight="1">
      <c r="A10" s="7"/>
      <c r="B10" s="7" t="s">
        <v>28</v>
      </c>
      <c r="C10" s="6" t="s">
        <v>24</v>
      </c>
      <c r="D10" s="8">
        <v>201576</v>
      </c>
      <c r="E10" s="8">
        <f>SUM(F10:K10)</f>
        <v>180098</v>
      </c>
      <c r="F10" s="8">
        <v>0</v>
      </c>
      <c r="G10" s="8">
        <v>0</v>
      </c>
      <c r="H10" s="8">
        <v>51520</v>
      </c>
      <c r="I10" s="8">
        <v>128578</v>
      </c>
      <c r="J10" s="8">
        <v>0</v>
      </c>
      <c r="K10" s="8">
        <v>0</v>
      </c>
    </row>
    <row r="11" spans="1:11" ht="15" customHeight="1">
      <c r="A11" s="7"/>
      <c r="B11" s="7" t="s">
        <v>29</v>
      </c>
      <c r="C11" s="6" t="s">
        <v>40</v>
      </c>
      <c r="D11" s="8">
        <v>230271</v>
      </c>
      <c r="E11" s="8">
        <f>SUM(F11:K11)</f>
        <v>205200</v>
      </c>
      <c r="F11" s="8">
        <v>0</v>
      </c>
      <c r="G11" s="8">
        <v>10000</v>
      </c>
      <c r="H11" s="8">
        <v>95000</v>
      </c>
      <c r="I11" s="8">
        <v>100200</v>
      </c>
      <c r="J11" s="8">
        <v>0</v>
      </c>
      <c r="K11" s="8">
        <v>0</v>
      </c>
    </row>
    <row r="12" spans="1:11" ht="15" customHeight="1">
      <c r="A12" s="7"/>
      <c r="B12" s="7" t="s">
        <v>31</v>
      </c>
      <c r="C12" s="6" t="s">
        <v>23</v>
      </c>
      <c r="D12" s="8">
        <v>1604350</v>
      </c>
      <c r="E12" s="8">
        <f>SUM(F12:K12)</f>
        <v>1594350</v>
      </c>
      <c r="F12" s="8">
        <v>0</v>
      </c>
      <c r="G12" s="8">
        <v>0</v>
      </c>
      <c r="H12" s="8">
        <v>0</v>
      </c>
      <c r="I12" s="8">
        <v>80000</v>
      </c>
      <c r="J12" s="8">
        <v>890000</v>
      </c>
      <c r="K12" s="8">
        <v>624350</v>
      </c>
    </row>
    <row r="13" spans="1:11" ht="15" customHeight="1">
      <c r="A13" s="7"/>
      <c r="B13" s="7" t="s">
        <v>30</v>
      </c>
      <c r="C13" s="6" t="s">
        <v>25</v>
      </c>
      <c r="D13" s="8">
        <v>1221404</v>
      </c>
      <c r="E13" s="8">
        <f>SUM(F13:K13)</f>
        <v>1189404</v>
      </c>
      <c r="F13" s="8">
        <v>0</v>
      </c>
      <c r="G13" s="8">
        <v>0</v>
      </c>
      <c r="H13" s="8">
        <v>0</v>
      </c>
      <c r="I13" s="8">
        <v>0</v>
      </c>
      <c r="J13" s="8">
        <v>60000</v>
      </c>
      <c r="K13" s="8">
        <f>951523+177881</f>
        <v>1129404</v>
      </c>
    </row>
    <row r="14" spans="1:11" s="4" customFormat="1" ht="15" customHeight="1">
      <c r="A14" s="14" t="s">
        <v>8</v>
      </c>
      <c r="B14" s="14"/>
      <c r="C14" s="9"/>
      <c r="D14" s="10">
        <f>SUM(D10:D13)</f>
        <v>3257601</v>
      </c>
      <c r="E14" s="10">
        <f aca="true" t="shared" si="1" ref="E14:K14">SUM(E10:E13)</f>
        <v>3169052</v>
      </c>
      <c r="F14" s="10">
        <f t="shared" si="1"/>
        <v>0</v>
      </c>
      <c r="G14" s="10">
        <f t="shared" si="1"/>
        <v>10000</v>
      </c>
      <c r="H14" s="10">
        <f t="shared" si="1"/>
        <v>146520</v>
      </c>
      <c r="I14" s="10">
        <f t="shared" si="1"/>
        <v>308778</v>
      </c>
      <c r="J14" s="10">
        <f t="shared" si="1"/>
        <v>950000</v>
      </c>
      <c r="K14" s="10">
        <f t="shared" si="1"/>
        <v>1753754</v>
      </c>
    </row>
    <row r="15" spans="1:11" ht="15" customHeight="1">
      <c r="A15" s="5" t="s">
        <v>59</v>
      </c>
      <c r="B15" s="7"/>
      <c r="C15" s="6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7"/>
      <c r="B16" s="7" t="s">
        <v>54</v>
      </c>
      <c r="C16" s="6" t="s">
        <v>23</v>
      </c>
      <c r="D16" s="8" t="s">
        <v>56</v>
      </c>
      <c r="E16" s="8">
        <f>SUM(F16:K16)</f>
        <v>207274</v>
      </c>
      <c r="F16" s="8">
        <v>0</v>
      </c>
      <c r="G16" s="8">
        <v>0</v>
      </c>
      <c r="H16" s="8">
        <v>0</v>
      </c>
      <c r="I16" s="8">
        <v>0</v>
      </c>
      <c r="J16" s="8">
        <v>109908</v>
      </c>
      <c r="K16" s="8">
        <v>97366</v>
      </c>
    </row>
    <row r="17" spans="1:11" ht="15" customHeight="1">
      <c r="A17" s="7"/>
      <c r="B17" s="7" t="s">
        <v>55</v>
      </c>
      <c r="C17" s="6" t="s">
        <v>23</v>
      </c>
      <c r="D17" s="8" t="s">
        <v>56</v>
      </c>
      <c r="E17" s="8">
        <f>SUM(F17:K17)</f>
        <v>84336</v>
      </c>
      <c r="F17" s="8">
        <v>0</v>
      </c>
      <c r="G17" s="8">
        <v>0</v>
      </c>
      <c r="H17" s="8">
        <v>0</v>
      </c>
      <c r="I17" s="8">
        <v>0</v>
      </c>
      <c r="J17" s="8">
        <v>40521</v>
      </c>
      <c r="K17" s="8">
        <v>43815</v>
      </c>
    </row>
    <row r="18" spans="1:11" ht="15" customHeight="1">
      <c r="A18" s="7"/>
      <c r="B18" s="7" t="s">
        <v>43</v>
      </c>
      <c r="C18" s="6" t="s">
        <v>23</v>
      </c>
      <c r="D18" s="8">
        <v>67904</v>
      </c>
      <c r="E18" s="8">
        <f>SUM(F18:K18)</f>
        <v>12000</v>
      </c>
      <c r="F18" s="8">
        <v>0</v>
      </c>
      <c r="G18" s="8">
        <v>0</v>
      </c>
      <c r="H18" s="8">
        <v>0</v>
      </c>
      <c r="I18" s="8">
        <v>12000</v>
      </c>
      <c r="J18" s="8">
        <v>0</v>
      </c>
      <c r="K18" s="8">
        <v>0</v>
      </c>
    </row>
    <row r="19" spans="1:11" s="4" customFormat="1" ht="15" customHeight="1">
      <c r="A19" s="14" t="s">
        <v>8</v>
      </c>
      <c r="B19" s="14"/>
      <c r="C19" s="9"/>
      <c r="D19" s="10">
        <f>SUM(D16:D18)</f>
        <v>67904</v>
      </c>
      <c r="E19" s="10">
        <f aca="true" t="shared" si="2" ref="E19:K19">SUM(E16:E18)</f>
        <v>303610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12000</v>
      </c>
      <c r="J19" s="10">
        <f t="shared" si="2"/>
        <v>150429</v>
      </c>
      <c r="K19" s="10">
        <f t="shared" si="2"/>
        <v>141181</v>
      </c>
    </row>
    <row r="20" spans="1:11" ht="15" customHeight="1">
      <c r="A20" s="5" t="s">
        <v>60</v>
      </c>
      <c r="B20" s="7"/>
      <c r="C20" s="6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7"/>
      <c r="B21" s="7" t="s">
        <v>17</v>
      </c>
      <c r="C21" s="6" t="s">
        <v>23</v>
      </c>
      <c r="D21" s="8" t="s">
        <v>56</v>
      </c>
      <c r="E21" s="8">
        <f>SUM(F21:K21)</f>
        <v>99891</v>
      </c>
      <c r="F21" s="8">
        <v>0</v>
      </c>
      <c r="G21" s="8">
        <v>0</v>
      </c>
      <c r="H21" s="8">
        <v>0</v>
      </c>
      <c r="I21" s="8">
        <v>21611</v>
      </c>
      <c r="J21" s="8">
        <v>26789</v>
      </c>
      <c r="K21" s="8">
        <v>51491</v>
      </c>
    </row>
    <row r="22" spans="1:11" ht="15" customHeight="1">
      <c r="A22" s="7"/>
      <c r="B22" s="7" t="s">
        <v>57</v>
      </c>
      <c r="C22" s="6" t="s">
        <v>40</v>
      </c>
      <c r="D22" s="8" t="s">
        <v>56</v>
      </c>
      <c r="E22" s="8">
        <f>SUM(F22:K22)</f>
        <v>20442</v>
      </c>
      <c r="F22" s="8">
        <v>0</v>
      </c>
      <c r="G22" s="8">
        <v>2908</v>
      </c>
      <c r="H22" s="8">
        <v>6214</v>
      </c>
      <c r="I22" s="8">
        <v>2655</v>
      </c>
      <c r="J22" s="8">
        <v>8665</v>
      </c>
      <c r="K22" s="8">
        <v>0</v>
      </c>
    </row>
    <row r="23" spans="1:11" ht="15" customHeight="1">
      <c r="A23" s="7"/>
      <c r="B23" s="7" t="s">
        <v>58</v>
      </c>
      <c r="C23" s="6" t="s">
        <v>23</v>
      </c>
      <c r="D23" s="8">
        <v>383125</v>
      </c>
      <c r="E23" s="8">
        <f>SUM(F23:K23)</f>
        <v>91950</v>
      </c>
      <c r="F23" s="8">
        <v>0</v>
      </c>
      <c r="G23" s="8">
        <v>0</v>
      </c>
      <c r="H23" s="8">
        <v>0</v>
      </c>
      <c r="I23" s="8">
        <v>61500</v>
      </c>
      <c r="J23" s="8">
        <v>30450</v>
      </c>
      <c r="K23" s="8">
        <v>0</v>
      </c>
    </row>
    <row r="24" spans="1:11" s="4" customFormat="1" ht="15" customHeight="1">
      <c r="A24" s="14" t="s">
        <v>8</v>
      </c>
      <c r="B24" s="14"/>
      <c r="C24" s="9"/>
      <c r="D24" s="10">
        <f aca="true" t="shared" si="3" ref="D24:K24">SUM(D21:D23)</f>
        <v>383125</v>
      </c>
      <c r="E24" s="10">
        <f t="shared" si="3"/>
        <v>212283</v>
      </c>
      <c r="F24" s="10">
        <f t="shared" si="3"/>
        <v>0</v>
      </c>
      <c r="G24" s="10">
        <f t="shared" si="3"/>
        <v>2908</v>
      </c>
      <c r="H24" s="10">
        <f t="shared" si="3"/>
        <v>6214</v>
      </c>
      <c r="I24" s="10">
        <f t="shared" si="3"/>
        <v>85766</v>
      </c>
      <c r="J24" s="10">
        <f t="shared" si="3"/>
        <v>65904</v>
      </c>
      <c r="K24" s="10">
        <f t="shared" si="3"/>
        <v>51491</v>
      </c>
    </row>
    <row r="25" spans="1:11" ht="15" customHeight="1">
      <c r="A25" s="5" t="s">
        <v>61</v>
      </c>
      <c r="B25" s="7"/>
      <c r="C25" s="6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7"/>
      <c r="B26" s="7" t="s">
        <v>9</v>
      </c>
      <c r="C26" s="6" t="s">
        <v>24</v>
      </c>
      <c r="D26" s="8">
        <v>538215</v>
      </c>
      <c r="E26" s="8">
        <f>SUM(F26:K26)</f>
        <v>308050</v>
      </c>
      <c r="F26" s="8">
        <v>0</v>
      </c>
      <c r="G26" s="8">
        <v>0</v>
      </c>
      <c r="H26" s="8">
        <f>12406+38502+32511</f>
        <v>83419</v>
      </c>
      <c r="I26" s="8">
        <f>7700+20321+12834+11978+15230+22246+82130+35080+17112</f>
        <v>224631</v>
      </c>
      <c r="J26" s="8">
        <v>0</v>
      </c>
      <c r="K26" s="8">
        <v>0</v>
      </c>
    </row>
    <row r="27" spans="1:11" ht="15" customHeight="1">
      <c r="A27" s="7"/>
      <c r="B27" s="7" t="s">
        <v>11</v>
      </c>
      <c r="C27" s="6" t="s">
        <v>23</v>
      </c>
      <c r="D27" s="8">
        <v>106438</v>
      </c>
      <c r="E27" s="8">
        <f>SUM(F27:K27)</f>
        <v>83520</v>
      </c>
      <c r="F27" s="8">
        <v>0</v>
      </c>
      <c r="G27" s="8">
        <v>0</v>
      </c>
      <c r="H27" s="8">
        <v>0</v>
      </c>
      <c r="I27" s="8">
        <v>83520</v>
      </c>
      <c r="J27" s="8">
        <v>0</v>
      </c>
      <c r="K27" s="8">
        <v>0</v>
      </c>
    </row>
    <row r="28" spans="1:11" ht="15" customHeight="1">
      <c r="A28" s="7"/>
      <c r="B28" s="7" t="s">
        <v>10</v>
      </c>
      <c r="C28" s="6" t="s">
        <v>23</v>
      </c>
      <c r="D28" s="8">
        <v>489319</v>
      </c>
      <c r="E28" s="8">
        <f>SUM(F28:K28)</f>
        <v>316404</v>
      </c>
      <c r="F28" s="8">
        <v>0</v>
      </c>
      <c r="G28" s="8">
        <v>0</v>
      </c>
      <c r="H28" s="8">
        <v>0</v>
      </c>
      <c r="I28" s="8">
        <f>14502+71708+77421</f>
        <v>163631</v>
      </c>
      <c r="J28" s="8">
        <f>43927+51893+56953</f>
        <v>152773</v>
      </c>
      <c r="K28" s="8">
        <v>0</v>
      </c>
    </row>
    <row r="29" spans="1:11" ht="15" customHeight="1">
      <c r="A29" s="7"/>
      <c r="B29" s="7" t="s">
        <v>12</v>
      </c>
      <c r="C29" s="6" t="s">
        <v>23</v>
      </c>
      <c r="D29" s="8">
        <v>733350</v>
      </c>
      <c r="E29" s="8">
        <f>SUM(F29:K29)</f>
        <v>586680</v>
      </c>
      <c r="F29" s="8">
        <v>0</v>
      </c>
      <c r="G29" s="8">
        <v>0</v>
      </c>
      <c r="H29" s="8">
        <v>0</v>
      </c>
      <c r="I29" s="8">
        <f>9167+62909</f>
        <v>72076</v>
      </c>
      <c r="J29" s="8">
        <f>94364+98722+70997+90185+70997+89339</f>
        <v>514604</v>
      </c>
      <c r="K29" s="8">
        <v>0</v>
      </c>
    </row>
    <row r="30" spans="1:11" ht="15" customHeight="1">
      <c r="A30" s="7"/>
      <c r="B30" s="7" t="s">
        <v>13</v>
      </c>
      <c r="C30" s="6" t="s">
        <v>25</v>
      </c>
      <c r="D30" s="8">
        <v>712673</v>
      </c>
      <c r="E30" s="8">
        <f>SUM(F30:K30)</f>
        <v>514716</v>
      </c>
      <c r="F30" s="8">
        <v>0</v>
      </c>
      <c r="G30" s="8">
        <v>0</v>
      </c>
      <c r="H30" s="8">
        <v>0</v>
      </c>
      <c r="I30" s="8">
        <v>0</v>
      </c>
      <c r="J30" s="8">
        <f>39530+43332+51724</f>
        <v>134586</v>
      </c>
      <c r="K30" s="8">
        <f>27443+39965+55429+55754+55248+146291</f>
        <v>380130</v>
      </c>
    </row>
    <row r="31" spans="1:11" s="4" customFormat="1" ht="15" customHeight="1">
      <c r="A31" s="14" t="s">
        <v>8</v>
      </c>
      <c r="B31" s="14"/>
      <c r="C31" s="9"/>
      <c r="D31" s="10">
        <f>SUM(D26:D30)</f>
        <v>2579995</v>
      </c>
      <c r="E31" s="10">
        <f aca="true" t="shared" si="4" ref="E31:K31">SUM(E26:E30)</f>
        <v>1809370</v>
      </c>
      <c r="F31" s="10">
        <f t="shared" si="4"/>
        <v>0</v>
      </c>
      <c r="G31" s="10">
        <f t="shared" si="4"/>
        <v>0</v>
      </c>
      <c r="H31" s="10">
        <f t="shared" si="4"/>
        <v>83419</v>
      </c>
      <c r="I31" s="10">
        <f t="shared" si="4"/>
        <v>543858</v>
      </c>
      <c r="J31" s="10">
        <f t="shared" si="4"/>
        <v>801963</v>
      </c>
      <c r="K31" s="10">
        <f t="shared" si="4"/>
        <v>380130</v>
      </c>
    </row>
    <row r="32" spans="1:11" ht="15" customHeight="1">
      <c r="A32" s="5" t="s">
        <v>62</v>
      </c>
      <c r="B32" s="7"/>
      <c r="C32" s="6"/>
      <c r="D32" s="8"/>
      <c r="E32" s="8"/>
      <c r="F32" s="8"/>
      <c r="G32" s="8"/>
      <c r="H32" s="8"/>
      <c r="I32" s="8"/>
      <c r="J32" s="8"/>
      <c r="K32" s="8"/>
    </row>
    <row r="33" spans="1:11" ht="15" customHeight="1">
      <c r="A33" s="7"/>
      <c r="B33" s="7" t="s">
        <v>45</v>
      </c>
      <c r="C33" s="6" t="s">
        <v>23</v>
      </c>
      <c r="D33" s="8">
        <v>37172</v>
      </c>
      <c r="E33" s="8">
        <v>12260</v>
      </c>
      <c r="F33" s="8">
        <v>0</v>
      </c>
      <c r="G33" s="8">
        <v>0</v>
      </c>
      <c r="H33" s="8">
        <v>0</v>
      </c>
      <c r="I33" s="8">
        <v>12260</v>
      </c>
      <c r="J33" s="8">
        <v>0</v>
      </c>
      <c r="K33" s="8">
        <v>0</v>
      </c>
    </row>
    <row r="34" spans="1:11" ht="15" customHeight="1">
      <c r="A34" s="7"/>
      <c r="B34" s="7" t="s">
        <v>44</v>
      </c>
      <c r="C34" s="6" t="s">
        <v>25</v>
      </c>
      <c r="D34" s="8">
        <v>205848</v>
      </c>
      <c r="E34" s="8">
        <v>68616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68616</v>
      </c>
    </row>
    <row r="35" spans="1:11" s="4" customFormat="1" ht="15" customHeight="1">
      <c r="A35" s="14" t="s">
        <v>8</v>
      </c>
      <c r="B35" s="14"/>
      <c r="C35" s="9"/>
      <c r="D35" s="10">
        <f aca="true" t="shared" si="5" ref="D35:K35">SUM(D33:D34)</f>
        <v>243020</v>
      </c>
      <c r="E35" s="10">
        <f t="shared" si="5"/>
        <v>80876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12260</v>
      </c>
      <c r="J35" s="10">
        <f t="shared" si="5"/>
        <v>0</v>
      </c>
      <c r="K35" s="10">
        <f t="shared" si="5"/>
        <v>68616</v>
      </c>
    </row>
    <row r="36" spans="1:11" ht="15" customHeight="1">
      <c r="A36" s="5" t="s">
        <v>27</v>
      </c>
      <c r="B36" s="7"/>
      <c r="C36" s="6"/>
      <c r="D36" s="8"/>
      <c r="E36" s="8"/>
      <c r="F36" s="8"/>
      <c r="G36" s="8"/>
      <c r="H36" s="8"/>
      <c r="I36" s="8"/>
      <c r="J36" s="8"/>
      <c r="K36" s="8"/>
    </row>
    <row r="37" spans="1:11" ht="15" customHeight="1">
      <c r="A37" s="5" t="s">
        <v>32</v>
      </c>
      <c r="B37" s="7"/>
      <c r="C37" s="6"/>
      <c r="D37" s="8"/>
      <c r="E37" s="8"/>
      <c r="F37" s="8"/>
      <c r="G37" s="8"/>
      <c r="H37" s="8"/>
      <c r="I37" s="8"/>
      <c r="J37" s="8"/>
      <c r="K37" s="8"/>
    </row>
    <row r="38" spans="1:11" ht="15" customHeight="1">
      <c r="A38" s="7"/>
      <c r="B38" s="7" t="s">
        <v>63</v>
      </c>
      <c r="C38" s="6" t="s">
        <v>23</v>
      </c>
      <c r="D38" s="8">
        <v>72931</v>
      </c>
      <c r="E38" s="8">
        <v>36336</v>
      </c>
      <c r="F38" s="8">
        <v>0</v>
      </c>
      <c r="G38" s="8">
        <v>0</v>
      </c>
      <c r="H38" s="8">
        <v>0</v>
      </c>
      <c r="I38" s="8">
        <v>0</v>
      </c>
      <c r="J38" s="8">
        <v>10000</v>
      </c>
      <c r="K38" s="8">
        <v>26336</v>
      </c>
    </row>
    <row r="39" spans="1:11" ht="15" customHeight="1">
      <c r="A39" s="5" t="s">
        <v>33</v>
      </c>
      <c r="B39" s="7"/>
      <c r="C39" s="6"/>
      <c r="D39" s="8"/>
      <c r="E39" s="8"/>
      <c r="F39" s="8"/>
      <c r="G39" s="8"/>
      <c r="H39" s="8"/>
      <c r="I39" s="8"/>
      <c r="J39" s="8"/>
      <c r="K39" s="8"/>
    </row>
    <row r="40" spans="1:11" ht="15" customHeight="1">
      <c r="A40" s="7"/>
      <c r="B40" s="7" t="s">
        <v>34</v>
      </c>
      <c r="C40" s="6" t="s">
        <v>19</v>
      </c>
      <c r="D40" s="8">
        <v>88625</v>
      </c>
      <c r="E40" s="8">
        <f>SUM(F40:K40)</f>
        <v>50000</v>
      </c>
      <c r="F40" s="8">
        <v>0</v>
      </c>
      <c r="G40" s="8">
        <v>0</v>
      </c>
      <c r="H40" s="8">
        <v>0</v>
      </c>
      <c r="I40" s="8">
        <v>10000</v>
      </c>
      <c r="J40" s="8">
        <v>40000</v>
      </c>
      <c r="K40" s="8">
        <v>0</v>
      </c>
    </row>
    <row r="41" spans="1:11" ht="15" customHeight="1">
      <c r="A41" s="7"/>
      <c r="B41" s="7" t="s">
        <v>50</v>
      </c>
      <c r="C41" s="6" t="s">
        <v>23</v>
      </c>
      <c r="D41" s="8">
        <v>6232</v>
      </c>
      <c r="E41" s="8">
        <f>SUM(F41:K41)</f>
        <v>4986</v>
      </c>
      <c r="F41" s="8">
        <v>0</v>
      </c>
      <c r="G41" s="8">
        <v>0</v>
      </c>
      <c r="H41" s="8">
        <v>0</v>
      </c>
      <c r="I41" s="8">
        <v>4986</v>
      </c>
      <c r="J41" s="8">
        <v>0</v>
      </c>
      <c r="K41" s="8">
        <v>0</v>
      </c>
    </row>
    <row r="42" spans="1:11" ht="15" customHeight="1">
      <c r="A42" s="5" t="s">
        <v>80</v>
      </c>
      <c r="B42" s="7"/>
      <c r="C42" s="6"/>
      <c r="D42" s="8"/>
      <c r="E42" s="8"/>
      <c r="F42" s="8"/>
      <c r="G42" s="8"/>
      <c r="H42" s="8"/>
      <c r="I42" s="8"/>
      <c r="J42" s="8"/>
      <c r="K42" s="8"/>
    </row>
    <row r="43" spans="1:11" ht="15" customHeight="1">
      <c r="A43" s="7"/>
      <c r="B43" s="7" t="s">
        <v>81</v>
      </c>
      <c r="C43" s="6">
        <v>1999</v>
      </c>
      <c r="D43" s="8">
        <v>15129</v>
      </c>
      <c r="E43" s="8">
        <v>11584</v>
      </c>
      <c r="F43" s="8">
        <v>0</v>
      </c>
      <c r="G43" s="8">
        <v>11584</v>
      </c>
      <c r="H43" s="8">
        <v>0</v>
      </c>
      <c r="I43" s="8">
        <v>0</v>
      </c>
      <c r="J43" s="8">
        <v>0</v>
      </c>
      <c r="K43" s="8">
        <v>0</v>
      </c>
    </row>
    <row r="44" spans="1:11" ht="15" customHeight="1">
      <c r="A44" s="7"/>
      <c r="B44" s="7" t="s">
        <v>82</v>
      </c>
      <c r="C44" s="6">
        <v>2000</v>
      </c>
      <c r="D44" s="8">
        <v>36388</v>
      </c>
      <c r="E44" s="8">
        <v>15388</v>
      </c>
      <c r="F44" s="8">
        <v>0</v>
      </c>
      <c r="G44" s="8">
        <v>0</v>
      </c>
      <c r="H44" s="8">
        <v>15388</v>
      </c>
      <c r="I44" s="8">
        <v>0</v>
      </c>
      <c r="J44" s="8">
        <v>0</v>
      </c>
      <c r="K44" s="8">
        <v>0</v>
      </c>
    </row>
    <row r="45" spans="1:11" ht="15" customHeight="1">
      <c r="A45" s="5" t="s">
        <v>14</v>
      </c>
      <c r="B45" s="7"/>
      <c r="C45" s="6"/>
      <c r="D45" s="8"/>
      <c r="E45" s="8"/>
      <c r="F45" s="8"/>
      <c r="G45" s="8"/>
      <c r="H45" s="8"/>
      <c r="I45" s="8"/>
      <c r="J45" s="8"/>
      <c r="K45" s="8"/>
    </row>
    <row r="46" spans="1:11" ht="15" customHeight="1">
      <c r="A46" s="7"/>
      <c r="B46" s="7" t="s">
        <v>35</v>
      </c>
      <c r="C46" s="6" t="s">
        <v>23</v>
      </c>
      <c r="D46" s="8">
        <v>43296</v>
      </c>
      <c r="E46" s="8">
        <f>SUM(F46:K46)</f>
        <v>35000</v>
      </c>
      <c r="F46" s="8">
        <v>0</v>
      </c>
      <c r="G46" s="8">
        <v>0</v>
      </c>
      <c r="H46" s="8">
        <v>0</v>
      </c>
      <c r="I46" s="8">
        <v>0</v>
      </c>
      <c r="J46" s="8">
        <v>35000</v>
      </c>
      <c r="K46" s="8">
        <v>0</v>
      </c>
    </row>
    <row r="47" spans="1:11" ht="15" customHeight="1">
      <c r="A47" s="7"/>
      <c r="B47" s="7" t="s">
        <v>36</v>
      </c>
      <c r="C47" s="6" t="s">
        <v>25</v>
      </c>
      <c r="D47" s="8">
        <v>910879</v>
      </c>
      <c r="E47" s="8">
        <f>SUM(F47:K47)</f>
        <v>500000</v>
      </c>
      <c r="F47" s="8">
        <v>0</v>
      </c>
      <c r="G47" s="8">
        <v>0</v>
      </c>
      <c r="H47" s="8">
        <v>0</v>
      </c>
      <c r="I47" s="8">
        <v>0</v>
      </c>
      <c r="J47" s="8">
        <v>395000</v>
      </c>
      <c r="K47" s="8">
        <v>105000</v>
      </c>
    </row>
    <row r="48" spans="1:11" ht="15" customHeight="1">
      <c r="A48" s="7"/>
      <c r="B48" s="7" t="s">
        <v>37</v>
      </c>
      <c r="C48" s="6" t="s">
        <v>23</v>
      </c>
      <c r="D48" s="8">
        <v>164286</v>
      </c>
      <c r="E48" s="8">
        <f>SUM(F48:K48)</f>
        <v>90000</v>
      </c>
      <c r="F48" s="8">
        <v>0</v>
      </c>
      <c r="G48" s="8">
        <v>0</v>
      </c>
      <c r="H48" s="8">
        <v>0</v>
      </c>
      <c r="I48" s="8">
        <v>0</v>
      </c>
      <c r="J48" s="8">
        <v>90000</v>
      </c>
      <c r="K48" s="8">
        <v>0</v>
      </c>
    </row>
    <row r="49" spans="1:11" ht="15" customHeight="1">
      <c r="A49" s="7"/>
      <c r="B49" s="7" t="s">
        <v>52</v>
      </c>
      <c r="C49" s="6" t="s">
        <v>24</v>
      </c>
      <c r="D49" s="8">
        <v>7645</v>
      </c>
      <c r="E49" s="8">
        <v>6670</v>
      </c>
      <c r="F49" s="8">
        <v>0</v>
      </c>
      <c r="G49" s="8">
        <v>0</v>
      </c>
      <c r="H49" s="8">
        <v>6670</v>
      </c>
      <c r="I49" s="8">
        <v>0</v>
      </c>
      <c r="J49" s="8">
        <v>0</v>
      </c>
      <c r="K49" s="8">
        <v>0</v>
      </c>
    </row>
    <row r="50" spans="1:11" ht="15" customHeight="1">
      <c r="A50" s="7"/>
      <c r="B50" s="7" t="s">
        <v>53</v>
      </c>
      <c r="C50" s="6" t="s">
        <v>24</v>
      </c>
      <c r="D50" s="8">
        <v>6757</v>
      </c>
      <c r="E50" s="8">
        <v>6757</v>
      </c>
      <c r="F50" s="8">
        <v>0</v>
      </c>
      <c r="G50" s="8">
        <v>0</v>
      </c>
      <c r="H50" s="8">
        <v>6757</v>
      </c>
      <c r="I50" s="8">
        <v>0</v>
      </c>
      <c r="J50" s="8">
        <v>0</v>
      </c>
      <c r="K50" s="8">
        <v>0</v>
      </c>
    </row>
    <row r="51" spans="1:11" ht="15" customHeight="1">
      <c r="A51" s="7"/>
      <c r="B51" s="7" t="s">
        <v>68</v>
      </c>
      <c r="C51" s="6" t="s">
        <v>23</v>
      </c>
      <c r="D51" s="8">
        <v>400</v>
      </c>
      <c r="E51" s="8">
        <v>300</v>
      </c>
      <c r="F51" s="8">
        <v>0</v>
      </c>
      <c r="G51" s="8">
        <v>0</v>
      </c>
      <c r="H51" s="8">
        <v>0</v>
      </c>
      <c r="I51" s="8">
        <v>300</v>
      </c>
      <c r="J51" s="8">
        <v>0</v>
      </c>
      <c r="K51" s="8">
        <v>0</v>
      </c>
    </row>
    <row r="52" spans="1:11" ht="15" customHeight="1">
      <c r="A52" s="7"/>
      <c r="B52" s="7" t="s">
        <v>69</v>
      </c>
      <c r="C52" s="6" t="s">
        <v>23</v>
      </c>
      <c r="D52" s="8">
        <v>1468</v>
      </c>
      <c r="E52" s="8">
        <v>1100</v>
      </c>
      <c r="F52" s="8">
        <v>0</v>
      </c>
      <c r="G52" s="8">
        <v>0</v>
      </c>
      <c r="H52" s="8">
        <v>0</v>
      </c>
      <c r="I52" s="8">
        <v>1100</v>
      </c>
      <c r="J52" s="8">
        <v>0</v>
      </c>
      <c r="K52" s="8">
        <v>0</v>
      </c>
    </row>
    <row r="53" spans="1:11" ht="15" customHeight="1">
      <c r="A53" s="7"/>
      <c r="B53" s="7" t="s">
        <v>69</v>
      </c>
      <c r="C53" s="6" t="s">
        <v>25</v>
      </c>
      <c r="D53" s="8">
        <v>2613</v>
      </c>
      <c r="E53" s="8">
        <v>1200</v>
      </c>
      <c r="F53" s="8">
        <v>0</v>
      </c>
      <c r="G53" s="8">
        <v>0</v>
      </c>
      <c r="H53" s="8">
        <v>0</v>
      </c>
      <c r="I53" s="8">
        <v>0</v>
      </c>
      <c r="J53" s="8">
        <v>1200</v>
      </c>
      <c r="K53" s="8">
        <v>0</v>
      </c>
    </row>
    <row r="54" spans="1:11" ht="15" customHeight="1">
      <c r="A54" s="7"/>
      <c r="B54" s="7" t="s">
        <v>70</v>
      </c>
      <c r="C54" s="6" t="s">
        <v>25</v>
      </c>
      <c r="D54" s="8">
        <v>667</v>
      </c>
      <c r="E54" s="8">
        <v>500</v>
      </c>
      <c r="F54" s="8">
        <v>0</v>
      </c>
      <c r="G54" s="8">
        <v>0</v>
      </c>
      <c r="H54" s="8">
        <v>0</v>
      </c>
      <c r="I54" s="8">
        <v>0</v>
      </c>
      <c r="J54" s="8">
        <v>500</v>
      </c>
      <c r="K54" s="8">
        <v>0</v>
      </c>
    </row>
    <row r="55" spans="1:11" ht="15" customHeight="1">
      <c r="A55" s="7"/>
      <c r="B55" s="7" t="s">
        <v>71</v>
      </c>
      <c r="C55" s="6" t="s">
        <v>23</v>
      </c>
      <c r="D55" s="8">
        <v>900</v>
      </c>
      <c r="E55" s="8">
        <v>900</v>
      </c>
      <c r="F55" s="8">
        <v>0</v>
      </c>
      <c r="G55" s="8">
        <v>0</v>
      </c>
      <c r="H55" s="8">
        <v>0</v>
      </c>
      <c r="I55" s="8">
        <v>900</v>
      </c>
      <c r="J55" s="8">
        <v>0</v>
      </c>
      <c r="K55" s="8">
        <v>0</v>
      </c>
    </row>
    <row r="56" spans="1:11" ht="15" customHeight="1">
      <c r="A56" s="7"/>
      <c r="B56" s="7" t="s">
        <v>71</v>
      </c>
      <c r="C56" s="6" t="s">
        <v>25</v>
      </c>
      <c r="D56" s="8">
        <v>950</v>
      </c>
      <c r="E56" s="8">
        <v>950</v>
      </c>
      <c r="F56" s="8">
        <v>0</v>
      </c>
      <c r="G56" s="8">
        <v>0</v>
      </c>
      <c r="H56" s="8">
        <v>0</v>
      </c>
      <c r="I56" s="8">
        <v>0</v>
      </c>
      <c r="J56" s="8">
        <v>950</v>
      </c>
      <c r="K56" s="8">
        <v>0</v>
      </c>
    </row>
    <row r="57" spans="1:11" ht="15" customHeight="1">
      <c r="A57" s="7"/>
      <c r="B57" s="7" t="s">
        <v>72</v>
      </c>
      <c r="C57" s="6" t="s">
        <v>24</v>
      </c>
      <c r="D57" s="8">
        <v>800</v>
      </c>
      <c r="E57" s="8">
        <v>800</v>
      </c>
      <c r="F57" s="8">
        <v>0</v>
      </c>
      <c r="G57" s="8">
        <v>0</v>
      </c>
      <c r="H57" s="8">
        <v>800</v>
      </c>
      <c r="I57" s="8">
        <v>0</v>
      </c>
      <c r="J57" s="8">
        <v>0</v>
      </c>
      <c r="K57" s="8">
        <v>0</v>
      </c>
    </row>
    <row r="58" spans="1:11" ht="15" customHeight="1">
      <c r="A58" s="7"/>
      <c r="B58" s="7" t="s">
        <v>72</v>
      </c>
      <c r="C58" s="6" t="s">
        <v>23</v>
      </c>
      <c r="D58" s="8">
        <v>1100</v>
      </c>
      <c r="E58" s="8">
        <v>1100</v>
      </c>
      <c r="F58" s="8">
        <v>0</v>
      </c>
      <c r="G58" s="8">
        <v>0</v>
      </c>
      <c r="H58" s="8">
        <v>0</v>
      </c>
      <c r="I58" s="8">
        <v>1100</v>
      </c>
      <c r="J58" s="8">
        <v>0</v>
      </c>
      <c r="K58" s="8">
        <v>0</v>
      </c>
    </row>
    <row r="59" spans="1:11" ht="15" customHeight="1">
      <c r="A59" s="7"/>
      <c r="B59" s="7" t="s">
        <v>72</v>
      </c>
      <c r="C59" s="6" t="s">
        <v>25</v>
      </c>
      <c r="D59" s="8">
        <v>1600</v>
      </c>
      <c r="E59" s="8">
        <v>1600</v>
      </c>
      <c r="F59" s="8">
        <v>0</v>
      </c>
      <c r="G59" s="8">
        <v>0</v>
      </c>
      <c r="H59" s="8">
        <v>0</v>
      </c>
      <c r="I59" s="8">
        <v>0</v>
      </c>
      <c r="J59" s="8">
        <v>1600</v>
      </c>
      <c r="K59" s="8">
        <v>0</v>
      </c>
    </row>
    <row r="60" spans="1:11" ht="15" customHeight="1">
      <c r="A60" s="5" t="s">
        <v>38</v>
      </c>
      <c r="B60" s="7"/>
      <c r="C60" s="6"/>
      <c r="D60" s="8"/>
      <c r="E60" s="8"/>
      <c r="F60" s="8"/>
      <c r="G60" s="8"/>
      <c r="H60" s="8"/>
      <c r="I60" s="8"/>
      <c r="J60" s="8"/>
      <c r="K60" s="8"/>
    </row>
    <row r="61" spans="1:11" ht="15" customHeight="1">
      <c r="A61" s="7"/>
      <c r="B61" s="7" t="s">
        <v>39</v>
      </c>
      <c r="C61" s="6" t="s">
        <v>25</v>
      </c>
      <c r="D61" s="8">
        <v>2250</v>
      </c>
      <c r="E61" s="8">
        <f>SUM(F61:K61)</f>
        <v>1575</v>
      </c>
      <c r="F61" s="8">
        <v>0</v>
      </c>
      <c r="G61" s="8">
        <v>0</v>
      </c>
      <c r="H61" s="8">
        <v>0</v>
      </c>
      <c r="I61" s="8">
        <v>0</v>
      </c>
      <c r="J61" s="8">
        <v>1575</v>
      </c>
      <c r="K61" s="8">
        <v>0</v>
      </c>
    </row>
    <row r="62" spans="1:11" ht="15" customHeight="1">
      <c r="A62" s="5" t="s">
        <v>66</v>
      </c>
      <c r="B62" s="7"/>
      <c r="C62" s="6"/>
      <c r="D62" s="8"/>
      <c r="E62" s="8"/>
      <c r="F62" s="8"/>
      <c r="G62" s="8"/>
      <c r="H62" s="8"/>
      <c r="I62" s="8"/>
      <c r="J62" s="8"/>
      <c r="K62" s="8"/>
    </row>
    <row r="63" spans="1:11" ht="15" customHeight="1">
      <c r="A63" s="7"/>
      <c r="B63" s="7" t="s">
        <v>67</v>
      </c>
      <c r="C63" s="6" t="s">
        <v>40</v>
      </c>
      <c r="D63" s="8">
        <v>1000</v>
      </c>
      <c r="E63" s="8">
        <f>SUM(F63:K63)</f>
        <v>1000</v>
      </c>
      <c r="F63" s="8">
        <v>0</v>
      </c>
      <c r="G63" s="8">
        <v>0</v>
      </c>
      <c r="H63" s="8">
        <v>1000</v>
      </c>
      <c r="I63" s="8">
        <v>0</v>
      </c>
      <c r="J63" s="8">
        <v>0</v>
      </c>
      <c r="K63" s="8">
        <v>0</v>
      </c>
    </row>
    <row r="64" spans="1:11" ht="15" customHeight="1">
      <c r="A64" s="5" t="s">
        <v>78</v>
      </c>
      <c r="B64" s="7"/>
      <c r="C64" s="6"/>
      <c r="D64" s="8"/>
      <c r="E64" s="8"/>
      <c r="F64" s="8"/>
      <c r="G64" s="8"/>
      <c r="H64" s="8"/>
      <c r="I64" s="8"/>
      <c r="J64" s="8"/>
      <c r="K64" s="8"/>
    </row>
    <row r="65" spans="1:11" ht="15" customHeight="1">
      <c r="A65" s="7"/>
      <c r="B65" s="7" t="s">
        <v>79</v>
      </c>
      <c r="C65" s="6">
        <v>2001</v>
      </c>
      <c r="D65" s="8">
        <v>4000</v>
      </c>
      <c r="E65" s="8">
        <v>4000</v>
      </c>
      <c r="F65" s="8">
        <v>0</v>
      </c>
      <c r="G65" s="8">
        <v>0</v>
      </c>
      <c r="H65" s="8">
        <v>0</v>
      </c>
      <c r="I65" s="8">
        <v>4000</v>
      </c>
      <c r="J65" s="8">
        <v>0</v>
      </c>
      <c r="K65" s="8">
        <v>0</v>
      </c>
    </row>
    <row r="66" spans="1:11" ht="15" customHeight="1">
      <c r="A66" s="5" t="s">
        <v>51</v>
      </c>
      <c r="B66" s="7"/>
      <c r="C66" s="6"/>
      <c r="D66" s="8"/>
      <c r="E66" s="8"/>
      <c r="F66" s="8"/>
      <c r="G66" s="8"/>
      <c r="H66" s="8"/>
      <c r="I66" s="8"/>
      <c r="J66" s="8"/>
      <c r="K66" s="8"/>
    </row>
    <row r="67" spans="1:11" ht="15" customHeight="1">
      <c r="A67" s="7"/>
      <c r="B67" s="7" t="s">
        <v>46</v>
      </c>
      <c r="C67" s="6" t="s">
        <v>23</v>
      </c>
      <c r="D67" s="8">
        <v>25000</v>
      </c>
      <c r="E67" s="8">
        <f aca="true" t="shared" si="6" ref="E67:E72">SUM(F67:K67)</f>
        <v>6730</v>
      </c>
      <c r="F67" s="8">
        <v>0</v>
      </c>
      <c r="G67" s="8">
        <v>0</v>
      </c>
      <c r="H67" s="8">
        <v>0</v>
      </c>
      <c r="I67" s="8">
        <v>5730</v>
      </c>
      <c r="J67" s="8">
        <v>1000</v>
      </c>
      <c r="K67" s="8">
        <v>0</v>
      </c>
    </row>
    <row r="68" spans="1:11" ht="15" customHeight="1">
      <c r="A68" s="7"/>
      <c r="B68" s="7" t="s">
        <v>47</v>
      </c>
      <c r="C68" s="6" t="s">
        <v>24</v>
      </c>
      <c r="D68" s="8">
        <v>8000</v>
      </c>
      <c r="E68" s="8">
        <f t="shared" si="6"/>
        <v>3200</v>
      </c>
      <c r="F68" s="8">
        <v>0</v>
      </c>
      <c r="G68" s="8">
        <v>0</v>
      </c>
      <c r="H68" s="8">
        <v>0</v>
      </c>
      <c r="I68" s="8">
        <v>0</v>
      </c>
      <c r="J68" s="8">
        <v>3200</v>
      </c>
      <c r="K68" s="8">
        <v>0</v>
      </c>
    </row>
    <row r="69" spans="1:11" ht="15" customHeight="1">
      <c r="A69" s="7"/>
      <c r="B69" s="7" t="s">
        <v>48</v>
      </c>
      <c r="C69" s="6" t="s">
        <v>24</v>
      </c>
      <c r="D69" s="8">
        <v>8125</v>
      </c>
      <c r="E69" s="8">
        <f t="shared" si="6"/>
        <v>3250</v>
      </c>
      <c r="F69" s="8">
        <v>0</v>
      </c>
      <c r="G69" s="8">
        <v>0</v>
      </c>
      <c r="H69" s="8">
        <v>0</v>
      </c>
      <c r="I69" s="8">
        <v>0</v>
      </c>
      <c r="J69" s="8">
        <v>3250</v>
      </c>
      <c r="K69" s="8">
        <v>0</v>
      </c>
    </row>
    <row r="70" spans="1:11" ht="15" customHeight="1">
      <c r="A70" s="7"/>
      <c r="B70" s="7" t="s">
        <v>49</v>
      </c>
      <c r="C70" s="6" t="s">
        <v>25</v>
      </c>
      <c r="D70" s="8">
        <v>1400</v>
      </c>
      <c r="E70" s="8">
        <f t="shared" si="6"/>
        <v>700</v>
      </c>
      <c r="F70" s="8">
        <v>0</v>
      </c>
      <c r="G70" s="8">
        <v>0</v>
      </c>
      <c r="H70" s="8">
        <v>0</v>
      </c>
      <c r="I70" s="8">
        <v>0</v>
      </c>
      <c r="J70" s="8">
        <v>700</v>
      </c>
      <c r="K70" s="8">
        <v>0</v>
      </c>
    </row>
    <row r="71" spans="1:11" ht="15" customHeight="1">
      <c r="A71" s="7"/>
      <c r="B71" s="7" t="s">
        <v>64</v>
      </c>
      <c r="C71" s="6" t="s">
        <v>25</v>
      </c>
      <c r="D71" s="8">
        <v>4200</v>
      </c>
      <c r="E71" s="8">
        <f t="shared" si="6"/>
        <v>2100</v>
      </c>
      <c r="F71" s="8">
        <v>0</v>
      </c>
      <c r="G71" s="8">
        <v>0</v>
      </c>
      <c r="H71" s="8">
        <v>0</v>
      </c>
      <c r="I71" s="8">
        <v>0</v>
      </c>
      <c r="J71" s="8">
        <v>2100</v>
      </c>
      <c r="K71" s="8">
        <v>0</v>
      </c>
    </row>
    <row r="72" spans="1:11" ht="15" customHeight="1">
      <c r="A72" s="7"/>
      <c r="B72" s="7" t="s">
        <v>65</v>
      </c>
      <c r="C72" s="6" t="s">
        <v>23</v>
      </c>
      <c r="D72" s="8">
        <v>2000</v>
      </c>
      <c r="E72" s="8">
        <f t="shared" si="6"/>
        <v>1000</v>
      </c>
      <c r="F72" s="8">
        <v>0</v>
      </c>
      <c r="G72" s="8">
        <v>0</v>
      </c>
      <c r="H72" s="8">
        <v>0</v>
      </c>
      <c r="I72" s="8">
        <v>1000</v>
      </c>
      <c r="J72" s="8">
        <v>0</v>
      </c>
      <c r="K72" s="8">
        <v>0</v>
      </c>
    </row>
    <row r="73" spans="1:11" ht="15" customHeight="1">
      <c r="A73" s="7"/>
      <c r="B73" s="7" t="s">
        <v>73</v>
      </c>
      <c r="C73" s="6" t="s">
        <v>25</v>
      </c>
      <c r="D73" s="8">
        <v>1321</v>
      </c>
      <c r="E73" s="8">
        <v>660</v>
      </c>
      <c r="F73" s="8">
        <v>0</v>
      </c>
      <c r="G73" s="8">
        <v>0</v>
      </c>
      <c r="H73" s="8">
        <v>0</v>
      </c>
      <c r="I73" s="8">
        <v>0</v>
      </c>
      <c r="J73" s="8">
        <v>660</v>
      </c>
      <c r="K73" s="8">
        <v>0</v>
      </c>
    </row>
    <row r="74" spans="1:11" ht="15" customHeight="1">
      <c r="A74" s="7"/>
      <c r="B74" s="7" t="s">
        <v>74</v>
      </c>
      <c r="C74" s="6" t="s">
        <v>23</v>
      </c>
      <c r="D74" s="8">
        <v>4570</v>
      </c>
      <c r="E74" s="8">
        <v>2000</v>
      </c>
      <c r="F74" s="8">
        <v>0</v>
      </c>
      <c r="G74" s="8">
        <v>0</v>
      </c>
      <c r="H74" s="8">
        <v>0</v>
      </c>
      <c r="I74" s="8">
        <v>0</v>
      </c>
      <c r="J74" s="8">
        <v>2000</v>
      </c>
      <c r="K74" s="8">
        <v>0</v>
      </c>
    </row>
    <row r="75" spans="1:11" ht="15" customHeight="1">
      <c r="A75" s="7"/>
      <c r="B75" s="7" t="s">
        <v>75</v>
      </c>
      <c r="C75" s="6" t="s">
        <v>23</v>
      </c>
      <c r="D75" s="8">
        <v>1500</v>
      </c>
      <c r="E75" s="8">
        <v>750</v>
      </c>
      <c r="F75" s="8">
        <v>0</v>
      </c>
      <c r="G75" s="8">
        <v>0</v>
      </c>
      <c r="H75" s="8">
        <v>0</v>
      </c>
      <c r="I75" s="8">
        <v>0</v>
      </c>
      <c r="J75" s="8">
        <v>750</v>
      </c>
      <c r="K75" s="8">
        <v>0</v>
      </c>
    </row>
    <row r="76" spans="1:11" ht="15" customHeight="1">
      <c r="A76" s="7"/>
      <c r="B76" s="7" t="s">
        <v>76</v>
      </c>
      <c r="C76" s="6" t="s">
        <v>25</v>
      </c>
      <c r="D76" s="8">
        <v>3482</v>
      </c>
      <c r="E76" s="8">
        <v>1000</v>
      </c>
      <c r="F76" s="8">
        <v>0</v>
      </c>
      <c r="G76" s="8">
        <v>0</v>
      </c>
      <c r="H76" s="8">
        <v>0</v>
      </c>
      <c r="I76" s="8">
        <v>0</v>
      </c>
      <c r="J76" s="8">
        <v>1000</v>
      </c>
      <c r="K76" s="8">
        <v>0</v>
      </c>
    </row>
    <row r="77" spans="1:11" ht="15" customHeight="1">
      <c r="A77" s="7"/>
      <c r="B77" s="7" t="s">
        <v>77</v>
      </c>
      <c r="C77" s="6" t="s">
        <v>23</v>
      </c>
      <c r="D77" s="8">
        <v>4362</v>
      </c>
      <c r="E77" s="8">
        <v>2000</v>
      </c>
      <c r="F77" s="8">
        <v>0</v>
      </c>
      <c r="G77" s="8">
        <v>0</v>
      </c>
      <c r="H77" s="8">
        <v>0</v>
      </c>
      <c r="I77" s="8">
        <v>0</v>
      </c>
      <c r="J77" s="8">
        <v>2000</v>
      </c>
      <c r="K77" s="8">
        <v>0</v>
      </c>
    </row>
    <row r="78" spans="1:11" ht="15" customHeight="1">
      <c r="A78" s="5" t="s">
        <v>83</v>
      </c>
      <c r="B78" s="11"/>
      <c r="C78" s="6"/>
      <c r="D78" s="8"/>
      <c r="E78" s="8"/>
      <c r="F78" s="8"/>
      <c r="G78" s="8"/>
      <c r="H78" s="8"/>
      <c r="I78" s="8"/>
      <c r="J78" s="8"/>
      <c r="K78" s="8"/>
    </row>
    <row r="79" spans="1:11" ht="15" customHeight="1">
      <c r="A79" s="7"/>
      <c r="B79" s="7" t="s">
        <v>84</v>
      </c>
      <c r="C79" s="6" t="s">
        <v>25</v>
      </c>
      <c r="D79" s="8">
        <v>5135</v>
      </c>
      <c r="E79" s="8">
        <v>400</v>
      </c>
      <c r="F79" s="8">
        <v>0</v>
      </c>
      <c r="G79" s="8">
        <v>0</v>
      </c>
      <c r="H79" s="8">
        <v>0</v>
      </c>
      <c r="I79" s="8">
        <v>0</v>
      </c>
      <c r="J79" s="8">
        <v>400</v>
      </c>
      <c r="K79" s="8">
        <v>0</v>
      </c>
    </row>
    <row r="80" spans="1:11" ht="15" customHeight="1">
      <c r="A80" s="7"/>
      <c r="B80" s="7"/>
      <c r="C80" s="6"/>
      <c r="D80" s="8"/>
      <c r="E80" s="8"/>
      <c r="F80" s="8"/>
      <c r="G80" s="8"/>
      <c r="H80" s="8"/>
      <c r="I80" s="8"/>
      <c r="J80" s="8"/>
      <c r="K80" s="8"/>
    </row>
    <row r="81" spans="1:11" ht="15" customHeight="1">
      <c r="A81" s="7"/>
      <c r="B81" s="7"/>
      <c r="C81" s="6"/>
      <c r="D81" s="8"/>
      <c r="E81" s="8"/>
      <c r="F81" s="8"/>
      <c r="G81" s="8"/>
      <c r="H81" s="8"/>
      <c r="I81" s="8"/>
      <c r="J81" s="8"/>
      <c r="K81" s="8"/>
    </row>
    <row r="82" spans="1:11" s="4" customFormat="1" ht="15" customHeight="1">
      <c r="A82" s="14" t="s">
        <v>8</v>
      </c>
      <c r="B82" s="14"/>
      <c r="C82" s="9"/>
      <c r="D82" s="10">
        <f aca="true" t="shared" si="7" ref="D82:K82">SUM(D38:D81)</f>
        <v>1439011</v>
      </c>
      <c r="E82" s="10">
        <f t="shared" si="7"/>
        <v>795536</v>
      </c>
      <c r="F82" s="10">
        <f t="shared" si="7"/>
        <v>0</v>
      </c>
      <c r="G82" s="10">
        <f t="shared" si="7"/>
        <v>11584</v>
      </c>
      <c r="H82" s="10">
        <f t="shared" si="7"/>
        <v>30615</v>
      </c>
      <c r="I82" s="10">
        <f t="shared" si="7"/>
        <v>29116</v>
      </c>
      <c r="J82" s="10">
        <f t="shared" si="7"/>
        <v>592885</v>
      </c>
      <c r="K82" s="10">
        <f t="shared" si="7"/>
        <v>131336</v>
      </c>
    </row>
    <row r="83" spans="1:11" s="4" customFormat="1" ht="15" customHeight="1">
      <c r="A83" s="5" t="s">
        <v>26</v>
      </c>
      <c r="B83" s="5"/>
      <c r="C83" s="9"/>
      <c r="D83" s="10">
        <f aca="true" t="shared" si="8" ref="D83:K83">+D8+D14+D19+D24+D31+D35+D82</f>
        <v>9055103</v>
      </c>
      <c r="E83" s="10">
        <f t="shared" si="8"/>
        <v>6697302</v>
      </c>
      <c r="F83" s="10">
        <f t="shared" si="8"/>
        <v>22903</v>
      </c>
      <c r="G83" s="10">
        <f t="shared" si="8"/>
        <v>68972</v>
      </c>
      <c r="H83" s="10">
        <f t="shared" si="8"/>
        <v>328744</v>
      </c>
      <c r="I83" s="10">
        <f t="shared" si="8"/>
        <v>1076265</v>
      </c>
      <c r="J83" s="10">
        <f t="shared" si="8"/>
        <v>2673910</v>
      </c>
      <c r="K83" s="10">
        <f t="shared" si="8"/>
        <v>2526508</v>
      </c>
    </row>
  </sheetData>
  <mergeCells count="12">
    <mergeCell ref="A82:B82"/>
    <mergeCell ref="F1:K1"/>
    <mergeCell ref="A19:B19"/>
    <mergeCell ref="A24:B24"/>
    <mergeCell ref="A31:B31"/>
    <mergeCell ref="A35:B35"/>
    <mergeCell ref="A8:B8"/>
    <mergeCell ref="A14:B14"/>
    <mergeCell ref="A1:B2"/>
    <mergeCell ref="E1:E2"/>
    <mergeCell ref="C1:C2"/>
    <mergeCell ref="D1:D2"/>
  </mergeCells>
  <printOptions gridLines="1" horizontalCentered="1" verticalCentered="1"/>
  <pageMargins left="0" right="0" top="0.9448818897637796" bottom="0.6692913385826772" header="0.4330708661417323" footer="0.3937007874015748"/>
  <pageSetup horizontalDpi="300" verticalDpi="300" orientation="landscape" paperSize="9" scale="70" r:id="rId1"/>
  <headerFooter alignWithMargins="0">
    <oddHeader>&amp;L&amp;"Times New Roman,Félkövér"Kaposvár Megyei Jogú Város
Önkormányzata&amp;C&amp;"Times New Roman,Félkövér"&amp;12Kimutatás 
az elmúlt ciklusban elnyert központi támogatásokról&amp;R&amp;"Times New Roman,Normál"1. számú melléklet
( ezer Ft-ban )</oddHeader>
    <oddFooter>&amp;L&amp;D
* Beruházási bruttó összeg a céltámogatásnál&amp;C&amp;P/&amp;N&amp;R&amp;F/&amp;A</oddFooter>
  </headerFooter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SzekeresneGabi</cp:lastModifiedBy>
  <cp:lastPrinted>2003-05-13T11:38:36Z</cp:lastPrinted>
  <dcterms:created xsi:type="dcterms:W3CDTF">2003-04-16T11:20:35Z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