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<sst xmlns="http://schemas.openxmlformats.org/spreadsheetml/2006/main" count="49" uniqueCount="33">
  <si>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ÖSSZESÍTŐ KIMUTATÁS A TANULÓK ÉS AZ OSZTÁLYOK SZÁMÁRÓL</t>
  </si>
  <si>
    <t>iskola</t>
  </si>
  <si>
    <t>2002/2003</t>
  </si>
  <si>
    <t>2003/2004</t>
  </si>
  <si>
    <t>változás (májushoz</t>
  </si>
  <si>
    <t>neve</t>
  </si>
  <si>
    <t>létszám (október)</t>
  </si>
  <si>
    <t>létszám (május)</t>
  </si>
  <si>
    <t>osztályok</t>
  </si>
  <si>
    <t>valós</t>
  </si>
  <si>
    <t>létszám</t>
  </si>
  <si>
    <t>viszonyítva)</t>
  </si>
  <si>
    <t>száma</t>
  </si>
  <si>
    <t>átlag</t>
  </si>
  <si>
    <t>osztály</t>
  </si>
  <si>
    <t>Bartók</t>
  </si>
  <si>
    <t>Berzsenyi</t>
  </si>
  <si>
    <t>Gárdonyi</t>
  </si>
  <si>
    <t>Kisfaludy</t>
  </si>
  <si>
    <t>Zrínyi</t>
  </si>
  <si>
    <t>II. Rákóczi</t>
  </si>
  <si>
    <t>Pécsi</t>
  </si>
  <si>
    <t>Kodály</t>
  </si>
  <si>
    <t>Toponári</t>
  </si>
  <si>
    <t>Kinizsi</t>
  </si>
  <si>
    <t>Kaposfüredi</t>
  </si>
  <si>
    <t>Németh</t>
  </si>
  <si>
    <t>Honvéd</t>
  </si>
  <si>
    <t>Toldi</t>
  </si>
  <si>
    <t>ÖSSZ.</t>
  </si>
  <si>
    <t xml:space="preserve"> </t>
  </si>
  <si>
    <t>számított*</t>
  </si>
  <si>
    <t>* a számított létszám a valós létszám és a szakvéleménnyel rendelkező 2-es szorzós tanulók összessége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</si>
</sst>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0.00,&quot;Ft&quot;"/>
    <numFmt numFmtId="165" formatCode="0.000"/>
    <numFmt numFmtId="166" formatCode="0.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2" fontId="0" fillId="0" borderId="5" xfId="0" applyNumberForma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C1">
      <selection activeCell="P5" sqref="P5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9.00390625" style="0" customWidth="1"/>
    <col min="4" max="4" width="7.00390625" style="0" customWidth="1"/>
    <col min="6" max="6" width="8.421875" style="0" customWidth="1"/>
    <col min="7" max="7" width="6.57421875" style="0" customWidth="1"/>
    <col min="8" max="8" width="8.28125" style="0" customWidth="1"/>
    <col min="9" max="9" width="9.7109375" style="0" customWidth="1"/>
    <col min="10" max="10" width="8.8515625" style="0" customWidth="1"/>
    <col min="11" max="11" width="6.421875" style="0" customWidth="1"/>
    <col min="12" max="12" width="9.57421875" style="0" customWidth="1"/>
    <col min="13" max="13" width="7.28125" style="0" customWidth="1"/>
    <col min="14" max="14" width="6.57421875" style="0" customWidth="1"/>
    <col min="15" max="15" width="6.00390625" style="0" customWidth="1"/>
  </cols>
  <sheetData>
    <row r="1" ht="12.75">
      <c r="M1" t="s">
        <v>30</v>
      </c>
    </row>
    <row r="2" spans="1:14" ht="30.75" customHeight="1">
      <c r="A2" s="21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27" customHeight="1">
      <c r="A3" s="3" t="s">
        <v>1</v>
      </c>
      <c r="B3" s="11" t="s">
        <v>2</v>
      </c>
      <c r="C3" s="16"/>
      <c r="D3" s="16"/>
      <c r="E3" s="16"/>
      <c r="F3" s="16"/>
      <c r="G3" s="17"/>
      <c r="H3" s="11" t="s">
        <v>3</v>
      </c>
      <c r="I3" s="16"/>
      <c r="J3" s="16"/>
      <c r="K3" s="17"/>
      <c r="L3" s="23"/>
      <c r="M3" s="12" t="s">
        <v>4</v>
      </c>
      <c r="N3" s="15"/>
      <c r="O3" s="18"/>
    </row>
    <row r="4" spans="1:15" ht="18" customHeight="1">
      <c r="A4" s="6" t="s">
        <v>5</v>
      </c>
      <c r="B4" s="11" t="s">
        <v>6</v>
      </c>
      <c r="C4" s="11"/>
      <c r="D4" s="11" t="s">
        <v>7</v>
      </c>
      <c r="E4" s="11"/>
      <c r="F4" s="3" t="s">
        <v>8</v>
      </c>
      <c r="G4" s="6" t="s">
        <v>9</v>
      </c>
      <c r="H4" s="1" t="s">
        <v>10</v>
      </c>
      <c r="I4" s="2"/>
      <c r="J4" s="3" t="s">
        <v>8</v>
      </c>
      <c r="K4" s="6" t="s">
        <v>9</v>
      </c>
      <c r="L4" s="24" t="s">
        <v>31</v>
      </c>
      <c r="M4" s="13" t="s">
        <v>11</v>
      </c>
      <c r="N4" s="19"/>
      <c r="O4" s="20"/>
    </row>
    <row r="5" spans="1:15" ht="17.25" customHeight="1">
      <c r="A5" s="4"/>
      <c r="B5" s="5" t="s">
        <v>9</v>
      </c>
      <c r="C5" s="5" t="s">
        <v>31</v>
      </c>
      <c r="D5" s="5" t="s">
        <v>9</v>
      </c>
      <c r="E5" s="5" t="s">
        <v>31</v>
      </c>
      <c r="F5" s="4" t="s">
        <v>12</v>
      </c>
      <c r="G5" s="7" t="s">
        <v>13</v>
      </c>
      <c r="H5" s="3" t="s">
        <v>9</v>
      </c>
      <c r="I5" s="3" t="s">
        <v>31</v>
      </c>
      <c r="J5" s="6" t="s">
        <v>12</v>
      </c>
      <c r="K5" s="8" t="s">
        <v>13</v>
      </c>
      <c r="L5" s="25" t="s">
        <v>13</v>
      </c>
      <c r="M5" s="9" t="s">
        <v>10</v>
      </c>
      <c r="N5" s="7" t="s">
        <v>14</v>
      </c>
      <c r="O5" s="7" t="s">
        <v>13</v>
      </c>
    </row>
    <row r="6" spans="1:15" ht="12.75">
      <c r="A6" s="29" t="s">
        <v>15</v>
      </c>
      <c r="B6" s="5">
        <v>403</v>
      </c>
      <c r="C6" s="5">
        <v>488</v>
      </c>
      <c r="D6" s="5">
        <v>387</v>
      </c>
      <c r="E6" s="5">
        <v>471</v>
      </c>
      <c r="F6" s="5">
        <v>19</v>
      </c>
      <c r="G6" s="28">
        <f aca="true" t="shared" si="0" ref="G6:G20">D6/F6</f>
        <v>20.36842105263158</v>
      </c>
      <c r="H6" s="5">
        <v>370</v>
      </c>
      <c r="I6" s="5">
        <v>452</v>
      </c>
      <c r="J6" s="5">
        <v>18</v>
      </c>
      <c r="K6" s="10">
        <f aca="true" t="shared" si="1" ref="K6:K20">H6/J6</f>
        <v>20.555555555555557</v>
      </c>
      <c r="L6" s="26">
        <f aca="true" t="shared" si="2" ref="L6:L20">I6/J6</f>
        <v>25.11111111111111</v>
      </c>
      <c r="M6" s="5">
        <f aca="true" t="shared" si="3" ref="M6:M20">H6-D6</f>
        <v>-17</v>
      </c>
      <c r="N6" s="22">
        <f aca="true" t="shared" si="4" ref="N6:N20">J6-F6</f>
        <v>-1</v>
      </c>
      <c r="O6" s="10">
        <f aca="true" t="shared" si="5" ref="O6:O20">K6-G6</f>
        <v>0.18713450292397837</v>
      </c>
    </row>
    <row r="7" spans="1:15" ht="12.75">
      <c r="A7" s="29" t="s">
        <v>16</v>
      </c>
      <c r="B7" s="5">
        <v>421</v>
      </c>
      <c r="C7" s="5">
        <v>431</v>
      </c>
      <c r="D7" s="5">
        <v>419</v>
      </c>
      <c r="E7" s="5">
        <v>429</v>
      </c>
      <c r="F7" s="5">
        <v>16</v>
      </c>
      <c r="G7" s="10">
        <f t="shared" si="0"/>
        <v>26.1875</v>
      </c>
      <c r="H7" s="5">
        <v>410</v>
      </c>
      <c r="I7" s="5">
        <v>427</v>
      </c>
      <c r="J7" s="5">
        <v>16</v>
      </c>
      <c r="K7" s="10">
        <f t="shared" si="1"/>
        <v>25.625</v>
      </c>
      <c r="L7" s="26">
        <f t="shared" si="2"/>
        <v>26.6875</v>
      </c>
      <c r="M7" s="5">
        <f t="shared" si="3"/>
        <v>-9</v>
      </c>
      <c r="N7" s="5">
        <f t="shared" si="4"/>
        <v>0</v>
      </c>
      <c r="O7" s="10">
        <f t="shared" si="5"/>
        <v>-0.5625</v>
      </c>
    </row>
    <row r="8" spans="1:15" ht="12.75">
      <c r="A8" s="29" t="s">
        <v>17</v>
      </c>
      <c r="B8" s="5">
        <v>461</v>
      </c>
      <c r="C8" s="5">
        <v>482</v>
      </c>
      <c r="D8" s="5">
        <v>455</v>
      </c>
      <c r="E8" s="5">
        <v>476</v>
      </c>
      <c r="F8" s="5">
        <v>21</v>
      </c>
      <c r="G8" s="10">
        <f t="shared" si="0"/>
        <v>21.666666666666668</v>
      </c>
      <c r="H8" s="5">
        <v>443</v>
      </c>
      <c r="I8" s="5">
        <v>463</v>
      </c>
      <c r="J8" s="5">
        <v>20</v>
      </c>
      <c r="K8" s="10">
        <f t="shared" si="1"/>
        <v>22.15</v>
      </c>
      <c r="L8" s="26">
        <f t="shared" si="2"/>
        <v>23.15</v>
      </c>
      <c r="M8" s="5">
        <f t="shared" si="3"/>
        <v>-12</v>
      </c>
      <c r="N8" s="22">
        <f t="shared" si="4"/>
        <v>-1</v>
      </c>
      <c r="O8" s="10">
        <f t="shared" si="5"/>
        <v>0.48333333333333073</v>
      </c>
    </row>
    <row r="9" spans="1:15" ht="12.75">
      <c r="A9" s="29" t="s">
        <v>18</v>
      </c>
      <c r="B9" s="5">
        <v>458</v>
      </c>
      <c r="C9" s="5">
        <v>479</v>
      </c>
      <c r="D9" s="5">
        <v>450</v>
      </c>
      <c r="E9" s="5">
        <v>471</v>
      </c>
      <c r="F9" s="5">
        <v>18</v>
      </c>
      <c r="G9" s="10">
        <f t="shared" si="0"/>
        <v>25</v>
      </c>
      <c r="H9" s="5">
        <v>441</v>
      </c>
      <c r="I9" s="5">
        <v>465</v>
      </c>
      <c r="J9" s="5">
        <v>18</v>
      </c>
      <c r="K9" s="10">
        <f t="shared" si="1"/>
        <v>24.5</v>
      </c>
      <c r="L9" s="26">
        <f t="shared" si="2"/>
        <v>25.833333333333332</v>
      </c>
      <c r="M9" s="5">
        <f t="shared" si="3"/>
        <v>-9</v>
      </c>
      <c r="N9" s="5">
        <f t="shared" si="4"/>
        <v>0</v>
      </c>
      <c r="O9" s="10">
        <f t="shared" si="5"/>
        <v>-0.5</v>
      </c>
    </row>
    <row r="10" spans="1:15" ht="12.75">
      <c r="A10" s="29" t="s">
        <v>19</v>
      </c>
      <c r="B10" s="5">
        <v>426</v>
      </c>
      <c r="C10" s="5">
        <v>428</v>
      </c>
      <c r="D10" s="5">
        <v>432</v>
      </c>
      <c r="E10" s="5">
        <v>440</v>
      </c>
      <c r="F10" s="5">
        <v>16</v>
      </c>
      <c r="G10" s="10">
        <f t="shared" si="0"/>
        <v>27</v>
      </c>
      <c r="H10" s="5">
        <v>417</v>
      </c>
      <c r="I10" s="5">
        <v>425</v>
      </c>
      <c r="J10" s="5">
        <v>16</v>
      </c>
      <c r="K10" s="10">
        <f t="shared" si="1"/>
        <v>26.0625</v>
      </c>
      <c r="L10" s="26">
        <f t="shared" si="2"/>
        <v>26.5625</v>
      </c>
      <c r="M10" s="5">
        <f t="shared" si="3"/>
        <v>-15</v>
      </c>
      <c r="N10" s="5">
        <f t="shared" si="4"/>
        <v>0</v>
      </c>
      <c r="O10" s="10">
        <f t="shared" si="5"/>
        <v>-0.9375</v>
      </c>
    </row>
    <row r="11" spans="1:15" ht="12.75">
      <c r="A11" s="29" t="s">
        <v>20</v>
      </c>
      <c r="B11" s="5">
        <v>313</v>
      </c>
      <c r="C11" s="5">
        <v>424</v>
      </c>
      <c r="D11" s="5">
        <v>330</v>
      </c>
      <c r="E11" s="5">
        <v>434</v>
      </c>
      <c r="F11" s="5">
        <v>14</v>
      </c>
      <c r="G11" s="10">
        <f t="shared" si="0"/>
        <v>23.571428571428573</v>
      </c>
      <c r="H11" s="5">
        <v>333</v>
      </c>
      <c r="I11" s="5">
        <v>448</v>
      </c>
      <c r="J11" s="5">
        <v>15</v>
      </c>
      <c r="K11" s="10">
        <f t="shared" si="1"/>
        <v>22.2</v>
      </c>
      <c r="L11" s="26">
        <f t="shared" si="2"/>
        <v>29.866666666666667</v>
      </c>
      <c r="M11" s="5">
        <f t="shared" si="3"/>
        <v>3</v>
      </c>
      <c r="N11" s="5">
        <f t="shared" si="4"/>
        <v>1</v>
      </c>
      <c r="O11" s="10">
        <f t="shared" si="5"/>
        <v>-1.3714285714285737</v>
      </c>
    </row>
    <row r="12" spans="1:15" ht="12.75">
      <c r="A12" s="29" t="s">
        <v>21</v>
      </c>
      <c r="B12" s="5">
        <v>155</v>
      </c>
      <c r="C12" s="5">
        <v>165</v>
      </c>
      <c r="D12" s="5">
        <v>152</v>
      </c>
      <c r="E12" s="5">
        <v>162</v>
      </c>
      <c r="F12" s="5">
        <v>9</v>
      </c>
      <c r="G12" s="28">
        <f t="shared" si="0"/>
        <v>16.88888888888889</v>
      </c>
      <c r="H12" s="5">
        <v>161</v>
      </c>
      <c r="I12" s="5">
        <v>188</v>
      </c>
      <c r="J12" s="5">
        <v>10</v>
      </c>
      <c r="K12" s="28">
        <f t="shared" si="1"/>
        <v>16.1</v>
      </c>
      <c r="L12" s="26">
        <f t="shared" si="2"/>
        <v>18.8</v>
      </c>
      <c r="M12" s="5">
        <f t="shared" si="3"/>
        <v>9</v>
      </c>
      <c r="N12" s="5">
        <f t="shared" si="4"/>
        <v>1</v>
      </c>
      <c r="O12" s="10">
        <f t="shared" si="5"/>
        <v>-0.7888888888888879</v>
      </c>
    </row>
    <row r="13" spans="1:15" ht="12.75">
      <c r="A13" s="29" t="s">
        <v>22</v>
      </c>
      <c r="B13" s="5">
        <v>621</v>
      </c>
      <c r="C13" s="5">
        <v>639</v>
      </c>
      <c r="D13" s="5">
        <v>623</v>
      </c>
      <c r="E13" s="5">
        <v>641</v>
      </c>
      <c r="F13" s="5">
        <v>24</v>
      </c>
      <c r="G13" s="10">
        <f t="shared" si="0"/>
        <v>25.958333333333332</v>
      </c>
      <c r="H13" s="5">
        <v>651</v>
      </c>
      <c r="I13" s="5">
        <v>651</v>
      </c>
      <c r="J13" s="5">
        <v>24</v>
      </c>
      <c r="K13" s="10">
        <f t="shared" si="1"/>
        <v>27.125</v>
      </c>
      <c r="L13" s="26">
        <f t="shared" si="2"/>
        <v>27.125</v>
      </c>
      <c r="M13" s="5">
        <f t="shared" si="3"/>
        <v>28</v>
      </c>
      <c r="N13" s="5">
        <f t="shared" si="4"/>
        <v>0</v>
      </c>
      <c r="O13" s="10">
        <f t="shared" si="5"/>
        <v>1.1666666666666679</v>
      </c>
    </row>
    <row r="14" spans="1:15" ht="12.75">
      <c r="A14" s="29" t="s">
        <v>23</v>
      </c>
      <c r="B14" s="5">
        <v>364</v>
      </c>
      <c r="C14" s="5">
        <v>393</v>
      </c>
      <c r="D14" s="5">
        <v>364</v>
      </c>
      <c r="E14" s="5">
        <v>393</v>
      </c>
      <c r="F14" s="5">
        <v>17</v>
      </c>
      <c r="G14" s="10">
        <f t="shared" si="0"/>
        <v>21.41176470588235</v>
      </c>
      <c r="H14" s="5">
        <v>350</v>
      </c>
      <c r="I14" s="5">
        <v>379</v>
      </c>
      <c r="J14" s="5">
        <v>15</v>
      </c>
      <c r="K14" s="10">
        <f t="shared" si="1"/>
        <v>23.333333333333332</v>
      </c>
      <c r="L14" s="26">
        <f t="shared" si="2"/>
        <v>25.266666666666666</v>
      </c>
      <c r="M14" s="5">
        <f t="shared" si="3"/>
        <v>-14</v>
      </c>
      <c r="N14" s="22">
        <f t="shared" si="4"/>
        <v>-2</v>
      </c>
      <c r="O14" s="10">
        <f t="shared" si="5"/>
        <v>1.9215686274509807</v>
      </c>
    </row>
    <row r="15" spans="1:15" ht="12.75">
      <c r="A15" s="29" t="s">
        <v>24</v>
      </c>
      <c r="B15" s="5">
        <v>466</v>
      </c>
      <c r="C15" s="5">
        <v>486</v>
      </c>
      <c r="D15" s="5">
        <v>465</v>
      </c>
      <c r="E15" s="5">
        <v>485</v>
      </c>
      <c r="F15" s="5">
        <v>18</v>
      </c>
      <c r="G15" s="10">
        <f t="shared" si="0"/>
        <v>25.833333333333332</v>
      </c>
      <c r="H15" s="5">
        <v>460</v>
      </c>
      <c r="I15" s="5">
        <v>485</v>
      </c>
      <c r="J15" s="5">
        <v>19</v>
      </c>
      <c r="K15" s="10">
        <f t="shared" si="1"/>
        <v>24.210526315789473</v>
      </c>
      <c r="L15" s="26">
        <f t="shared" si="2"/>
        <v>25.526315789473685</v>
      </c>
      <c r="M15" s="5">
        <f t="shared" si="3"/>
        <v>-5</v>
      </c>
      <c r="N15" s="5">
        <f t="shared" si="4"/>
        <v>1</v>
      </c>
      <c r="O15" s="10">
        <f t="shared" si="5"/>
        <v>-1.6228070175438596</v>
      </c>
    </row>
    <row r="16" spans="1:15" ht="12.75">
      <c r="A16" s="29" t="s">
        <v>25</v>
      </c>
      <c r="B16" s="5">
        <v>59</v>
      </c>
      <c r="C16" s="5">
        <v>66</v>
      </c>
      <c r="D16" s="5">
        <v>62</v>
      </c>
      <c r="E16" s="5">
        <v>69</v>
      </c>
      <c r="F16" s="5">
        <v>4</v>
      </c>
      <c r="G16" s="28">
        <f t="shared" si="0"/>
        <v>15.5</v>
      </c>
      <c r="H16" s="5">
        <v>65</v>
      </c>
      <c r="I16" s="5">
        <v>71</v>
      </c>
      <c r="J16" s="5">
        <v>4</v>
      </c>
      <c r="K16" s="28">
        <f t="shared" si="1"/>
        <v>16.25</v>
      </c>
      <c r="L16" s="26">
        <f t="shared" si="2"/>
        <v>17.75</v>
      </c>
      <c r="M16" s="5">
        <f t="shared" si="3"/>
        <v>3</v>
      </c>
      <c r="N16" s="5">
        <f t="shared" si="4"/>
        <v>0</v>
      </c>
      <c r="O16" s="10">
        <f t="shared" si="5"/>
        <v>0.75</v>
      </c>
    </row>
    <row r="17" spans="1:15" ht="12.75">
      <c r="A17" s="29" t="s">
        <v>26</v>
      </c>
      <c r="B17" s="5">
        <v>300</v>
      </c>
      <c r="C17" s="5">
        <v>362</v>
      </c>
      <c r="D17" s="5">
        <v>300</v>
      </c>
      <c r="E17" s="5">
        <v>362</v>
      </c>
      <c r="F17" s="5">
        <v>12</v>
      </c>
      <c r="G17" s="10">
        <f t="shared" si="0"/>
        <v>25</v>
      </c>
      <c r="H17" s="5">
        <v>287</v>
      </c>
      <c r="I17" s="5">
        <v>340</v>
      </c>
      <c r="J17" s="5">
        <v>12</v>
      </c>
      <c r="K17" s="10">
        <f t="shared" si="1"/>
        <v>23.916666666666668</v>
      </c>
      <c r="L17" s="26">
        <f t="shared" si="2"/>
        <v>28.333333333333332</v>
      </c>
      <c r="M17" s="5">
        <f t="shared" si="3"/>
        <v>-13</v>
      </c>
      <c r="N17" s="5">
        <f t="shared" si="4"/>
        <v>0</v>
      </c>
      <c r="O17" s="10">
        <f t="shared" si="5"/>
        <v>-1.0833333333333321</v>
      </c>
    </row>
    <row r="18" spans="1:15" ht="12.75">
      <c r="A18" s="29" t="s">
        <v>27</v>
      </c>
      <c r="B18" s="5">
        <v>414</v>
      </c>
      <c r="C18" s="5">
        <v>417</v>
      </c>
      <c r="D18" s="5">
        <v>410</v>
      </c>
      <c r="E18" s="5">
        <v>414</v>
      </c>
      <c r="F18" s="5">
        <v>16</v>
      </c>
      <c r="G18" s="10">
        <f t="shared" si="0"/>
        <v>25.625</v>
      </c>
      <c r="H18" s="5">
        <v>408</v>
      </c>
      <c r="I18" s="5">
        <v>415</v>
      </c>
      <c r="J18" s="5">
        <v>16</v>
      </c>
      <c r="K18" s="10">
        <f t="shared" si="1"/>
        <v>25.5</v>
      </c>
      <c r="L18" s="26">
        <f t="shared" si="2"/>
        <v>25.9375</v>
      </c>
      <c r="M18" s="5">
        <f t="shared" si="3"/>
        <v>-2</v>
      </c>
      <c r="N18" s="5">
        <f t="shared" si="4"/>
        <v>0</v>
      </c>
      <c r="O18" s="10">
        <f t="shared" si="5"/>
        <v>-0.125</v>
      </c>
    </row>
    <row r="19" spans="1:15" ht="12.75">
      <c r="A19" s="29" t="s">
        <v>28</v>
      </c>
      <c r="B19" s="5">
        <v>449</v>
      </c>
      <c r="C19" s="5">
        <v>457</v>
      </c>
      <c r="D19" s="5">
        <v>450</v>
      </c>
      <c r="E19" s="5">
        <v>458</v>
      </c>
      <c r="F19" s="5">
        <v>16</v>
      </c>
      <c r="G19" s="10">
        <f t="shared" si="0"/>
        <v>28.125</v>
      </c>
      <c r="H19" s="5">
        <v>452</v>
      </c>
      <c r="I19" s="5">
        <v>454</v>
      </c>
      <c r="J19" s="5">
        <v>16</v>
      </c>
      <c r="K19" s="10">
        <f t="shared" si="1"/>
        <v>28.25</v>
      </c>
      <c r="L19" s="26">
        <f t="shared" si="2"/>
        <v>28.375</v>
      </c>
      <c r="M19" s="5">
        <f t="shared" si="3"/>
        <v>2</v>
      </c>
      <c r="N19" s="5">
        <f t="shared" si="4"/>
        <v>0</v>
      </c>
      <c r="O19" s="10">
        <f t="shared" si="5"/>
        <v>0.125</v>
      </c>
    </row>
    <row r="20" spans="1:15" ht="28.5" customHeight="1">
      <c r="A20" s="22" t="s">
        <v>29</v>
      </c>
      <c r="B20" s="27">
        <f>SUM(B6:B19)</f>
        <v>5310</v>
      </c>
      <c r="C20" s="5">
        <f>SUM(C6:C20)</f>
        <v>5717</v>
      </c>
      <c r="D20" s="5">
        <f>SUM(D6:D19)</f>
        <v>5299</v>
      </c>
      <c r="E20" s="5">
        <f>SUM(E6:E20)</f>
        <v>5705</v>
      </c>
      <c r="F20" s="5">
        <f>SUM(F6:F19)</f>
        <v>220</v>
      </c>
      <c r="G20" s="10">
        <f t="shared" si="0"/>
        <v>24.086363636363636</v>
      </c>
      <c r="H20" s="27">
        <f>SUM(H6:H19)</f>
        <v>5248</v>
      </c>
      <c r="I20" s="5">
        <f>SUM(I6:I20)</f>
        <v>5663</v>
      </c>
      <c r="J20" s="5">
        <f>SUM(J6:J19)</f>
        <v>219</v>
      </c>
      <c r="K20" s="10">
        <f t="shared" si="1"/>
        <v>23.963470319634702</v>
      </c>
      <c r="L20" s="26">
        <f t="shared" si="2"/>
        <v>25.977064220183486</v>
      </c>
      <c r="M20" s="5">
        <f t="shared" si="3"/>
        <v>-51</v>
      </c>
      <c r="N20" s="5">
        <f t="shared" si="4"/>
        <v>-1</v>
      </c>
      <c r="O20" s="10">
        <f t="shared" si="5"/>
        <v>-0.12289331672893411</v>
      </c>
    </row>
    <row r="22" ht="12.75">
      <c r="A22" t="s">
        <v>32</v>
      </c>
    </row>
    <row r="24" ht="12.75">
      <c r="B24" t="s">
        <v>30</v>
      </c>
    </row>
    <row r="25" spans="8:9" ht="12.75">
      <c r="H25" t="s">
        <v>30</v>
      </c>
      <c r="I25" t="s">
        <v>30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&amp;R6.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&amp;R5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X1">
      <selection activeCell="AB17" sqref="AB16:AB17"/>
    </sheetView>
  </sheetViews>
  <sheetFormatPr defaultColWidth="9.140625" defaultRowHeight="12.75"/>
  <sheetData/>
  <printOptions/>
  <pageMargins left="0.63" right="0.14" top="1" bottom="1" header="0.5" footer="0.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