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3"/>
  </bookViews>
  <sheets>
    <sheet name="Lap1" sheetId="1" r:id="rId1"/>
    <sheet name="Lap2" sheetId="2" r:id="rId2"/>
    <sheet name="Lap3" sheetId="3" r:id="rId3"/>
    <sheet name="Lap4" sheetId="4" r:id="rId4"/>
  </sheets>
  <definedNames/>
  <calcPr fullCalcOnLoad="1"/>
</workbook>
</file>

<file path=xl/sharedStrings.xml><?xml version="1.0" encoding="utf-8"?>
<sst xmlns="http://schemas.openxmlformats.org/spreadsheetml/2006/main" count="212" uniqueCount="109">
  <si>
    <t>ÁLTALÁNOS ISKOLÁK DOLGOZÓI</t>
  </si>
  <si>
    <t>i.dolgozók</t>
  </si>
  <si>
    <t>pedagógusok</t>
  </si>
  <si>
    <t>okt.közv. segítők</t>
  </si>
  <si>
    <t>egyéb dolgozók</t>
  </si>
  <si>
    <t>változás 2000-2002 között</t>
  </si>
  <si>
    <t>ped. és a többi aránya</t>
  </si>
  <si>
    <t>konyhája</t>
  </si>
  <si>
    <t>tanulók</t>
  </si>
  <si>
    <t>iskola neve</t>
  </si>
  <si>
    <t>ped</t>
  </si>
  <si>
    <t>okt segítők</t>
  </si>
  <si>
    <t>egyéb</t>
  </si>
  <si>
    <t>van</t>
  </si>
  <si>
    <t>létszáma</t>
  </si>
  <si>
    <t>Bartók</t>
  </si>
  <si>
    <t>Berzsenyi</t>
  </si>
  <si>
    <t>Gárdonyi</t>
  </si>
  <si>
    <t>K</t>
  </si>
  <si>
    <t>Kisfaludy</t>
  </si>
  <si>
    <t>Zrínyi</t>
  </si>
  <si>
    <t>II.Rákóczi</t>
  </si>
  <si>
    <t>Pécsi</t>
  </si>
  <si>
    <t>Kodály</t>
  </si>
  <si>
    <t>Toponári</t>
  </si>
  <si>
    <t>Kinizsi</t>
  </si>
  <si>
    <t>Kaposfüredi</t>
  </si>
  <si>
    <t>Németh</t>
  </si>
  <si>
    <t>Honvéd</t>
  </si>
  <si>
    <t>Toldi</t>
  </si>
  <si>
    <t>ÖSSZ.</t>
  </si>
  <si>
    <t>AZ EGYÉB DOLGOZÓK ARÁNYA SZEMPONTOK SZERINT 2002/2003</t>
  </si>
  <si>
    <t>létszám</t>
  </si>
  <si>
    <t>1 e.dolgozóra</t>
  </si>
  <si>
    <t>udvar, helyiségek m2-ben</t>
  </si>
  <si>
    <t>össz.</t>
  </si>
  <si>
    <t>oktatási</t>
  </si>
  <si>
    <t>trület</t>
  </si>
  <si>
    <t>ped.</t>
  </si>
  <si>
    <t>%</t>
  </si>
  <si>
    <t>jutó tan.</t>
  </si>
  <si>
    <t>földrész</t>
  </si>
  <si>
    <t>főfunkciói</t>
  </si>
  <si>
    <t>kiszolgáló</t>
  </si>
  <si>
    <t>tornaterem</t>
  </si>
  <si>
    <t>terület</t>
  </si>
  <si>
    <t>eső terület</t>
  </si>
  <si>
    <t>helyiség</t>
  </si>
  <si>
    <t>jutó helyiség</t>
  </si>
  <si>
    <t>/600</t>
  </si>
  <si>
    <t>nem önkormányzati</t>
  </si>
  <si>
    <t>Bárczi</t>
  </si>
  <si>
    <t>Technikai dolgozók az iskola nagysága szerint</t>
  </si>
  <si>
    <t>iskola</t>
  </si>
  <si>
    <t xml:space="preserve">konyhai </t>
  </si>
  <si>
    <t>iskola m2</t>
  </si>
  <si>
    <t xml:space="preserve">takarítók </t>
  </si>
  <si>
    <t>1takarítóra</t>
  </si>
  <si>
    <t xml:space="preserve">fűtés </t>
  </si>
  <si>
    <t>fűtők</t>
  </si>
  <si>
    <t>karban-</t>
  </si>
  <si>
    <t>kézbe-</t>
  </si>
  <si>
    <t>hivatal-</t>
  </si>
  <si>
    <t>rész-</t>
  </si>
  <si>
    <t>összes</t>
  </si>
  <si>
    <t>javaslat</t>
  </si>
  <si>
    <t xml:space="preserve"> neve</t>
  </si>
  <si>
    <t>dolgozók</t>
  </si>
  <si>
    <t>udvara</t>
  </si>
  <si>
    <t>épülete</t>
  </si>
  <si>
    <t>száma</t>
  </si>
  <si>
    <t>típusa</t>
  </si>
  <si>
    <t xml:space="preserve">portás </t>
  </si>
  <si>
    <t>tartó</t>
  </si>
  <si>
    <t>udvaros</t>
  </si>
  <si>
    <t>sítő</t>
  </si>
  <si>
    <t>segéd</t>
  </si>
  <si>
    <t>munkai.</t>
  </si>
  <si>
    <t>csökkentés</t>
  </si>
  <si>
    <t>lesz</t>
  </si>
  <si>
    <t>gáz</t>
  </si>
  <si>
    <t>közpo</t>
  </si>
  <si>
    <t>távhő</t>
  </si>
  <si>
    <t xml:space="preserve">                            KIMUTATÁS</t>
  </si>
  <si>
    <t xml:space="preserve">                   ÁLTALÁNOS ISKOLÁK  2002/2003</t>
  </si>
  <si>
    <t>ÁLTALÁNOS ISKOLÁK KONYHAI DOLGOZÓI</t>
  </si>
  <si>
    <t>melegítő konyhája van</t>
  </si>
  <si>
    <t>főző konyhája van, saját üzemeltetésű</t>
  </si>
  <si>
    <t xml:space="preserve"> főző konyhája van, váll.üzemeltetésű</t>
  </si>
  <si>
    <t>viszo-</t>
  </si>
  <si>
    <t>új</t>
  </si>
  <si>
    <t>technikai</t>
  </si>
  <si>
    <t xml:space="preserve">adagok </t>
  </si>
  <si>
    <t>dolgozó</t>
  </si>
  <si>
    <t>konyha</t>
  </si>
  <si>
    <t>élelmezés</t>
  </si>
  <si>
    <t>nyítás</t>
  </si>
  <si>
    <t>adag-</t>
  </si>
  <si>
    <t>ko. kisegítő</t>
  </si>
  <si>
    <t>kapacitása</t>
  </si>
  <si>
    <t>főszakács</t>
  </si>
  <si>
    <t>szakács</t>
  </si>
  <si>
    <t>k.kisegítő</t>
  </si>
  <si>
    <t>vezető</t>
  </si>
  <si>
    <t>adaghoz</t>
  </si>
  <si>
    <t>változtatás</t>
  </si>
  <si>
    <t>szám</t>
  </si>
  <si>
    <t>Kinizsi *</t>
  </si>
  <si>
    <t>a konyhai dolgozók a MVV Rt állományában vannak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</si>
</sst>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.##0.00,&quot;Ft&quot;"/>
    <numFmt numFmtId="165" formatCode="#,##0.00\ &quot;Ft&quot;"/>
    <numFmt numFmtId="166" formatCode="#,##0\ &quot;Ft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/>
      <right style="thick">
        <color indexed="63"/>
      </right>
      <top style="thin">
        <color indexed="63"/>
      </top>
      <bottom style="thin"/>
    </border>
    <border>
      <left style="thick"/>
      <right style="thick">
        <color indexed="63"/>
      </right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" xfId="0" applyNumberForma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Border="1" applyAlignment="1">
      <alignment horizontal="centerContinuous"/>
    </xf>
    <xf numFmtId="0" fontId="1" fillId="0" borderId="8" xfId="0" applyFont="1" applyBorder="1" applyAlignment="1">
      <alignment/>
    </xf>
    <xf numFmtId="0" fontId="1" fillId="0" borderId="8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8" xfId="0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9" xfId="0" applyBorder="1" applyAlignment="1">
      <alignment/>
    </xf>
    <xf numFmtId="0" fontId="4" fillId="0" borderId="22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32" xfId="0" applyFont="1" applyBorder="1" applyAlignment="1">
      <alignment/>
    </xf>
    <xf numFmtId="0" fontId="0" fillId="0" borderId="27" xfId="0" applyBorder="1" applyAlignment="1">
      <alignment/>
    </xf>
    <xf numFmtId="0" fontId="4" fillId="0" borderId="33" xfId="0" applyFont="1" applyBorder="1" applyAlignment="1">
      <alignment/>
    </xf>
    <xf numFmtId="0" fontId="4" fillId="0" borderId="27" xfId="0" applyFont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4" fillId="3" borderId="22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4" xfId="0" applyBorder="1" applyAlignment="1">
      <alignment/>
    </xf>
    <xf numFmtId="4" fontId="0" fillId="0" borderId="0" xfId="0" applyNumberForma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1" fillId="3" borderId="1" xfId="0" applyFont="1" applyFill="1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33" xfId="0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3" width="6.140625" style="0" customWidth="1"/>
    <col min="4" max="5" width="5.421875" style="0" customWidth="1"/>
    <col min="6" max="6" width="5.7109375" style="0" customWidth="1"/>
    <col min="7" max="7" width="6.00390625" style="0" customWidth="1"/>
    <col min="8" max="8" width="5.140625" style="0" customWidth="1"/>
    <col min="9" max="9" width="5.8515625" style="0" customWidth="1"/>
    <col min="10" max="10" width="5.7109375" style="0" customWidth="1"/>
    <col min="11" max="11" width="5.57421875" style="0" customWidth="1"/>
    <col min="12" max="12" width="8.00390625" style="0" customWidth="1"/>
    <col min="13" max="13" width="5.8515625" style="0" customWidth="1"/>
    <col min="14" max="14" width="7.00390625" style="0" customWidth="1"/>
    <col min="15" max="15" width="6.7109375" style="0" customWidth="1"/>
    <col min="16" max="16" width="6.140625" style="0" customWidth="1"/>
    <col min="17" max="17" width="6.7109375" style="0" customWidth="1"/>
    <col min="18" max="18" width="8.00390625" style="0" customWidth="1"/>
  </cols>
  <sheetData>
    <row r="1" spans="1:18" ht="27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2.75">
      <c r="A2" s="20" t="s">
        <v>1</v>
      </c>
      <c r="B2" s="3" t="s">
        <v>2</v>
      </c>
      <c r="C2" s="2"/>
      <c r="D2" s="4"/>
      <c r="E2" s="10" t="s">
        <v>3</v>
      </c>
      <c r="F2" s="8"/>
      <c r="G2" s="13"/>
      <c r="H2" s="3" t="s">
        <v>4</v>
      </c>
      <c r="I2" s="2"/>
      <c r="J2" s="4"/>
      <c r="K2" s="25" t="s">
        <v>5</v>
      </c>
      <c r="L2" s="26"/>
      <c r="M2" s="27"/>
      <c r="N2" s="6" t="s">
        <v>6</v>
      </c>
      <c r="O2" s="5"/>
      <c r="P2" s="7"/>
      <c r="Q2" s="17" t="s">
        <v>7</v>
      </c>
      <c r="R2" s="31" t="s">
        <v>8</v>
      </c>
    </row>
    <row r="3" spans="1:18" ht="12.75">
      <c r="A3" s="18" t="s">
        <v>9</v>
      </c>
      <c r="B3" s="1">
        <v>2000</v>
      </c>
      <c r="C3" s="1">
        <v>2001</v>
      </c>
      <c r="D3" s="1">
        <v>2002</v>
      </c>
      <c r="E3" s="11">
        <v>2000</v>
      </c>
      <c r="F3" s="1">
        <v>2001</v>
      </c>
      <c r="G3" s="14">
        <v>2002</v>
      </c>
      <c r="H3" s="1">
        <v>2000</v>
      </c>
      <c r="I3" s="1">
        <v>2001</v>
      </c>
      <c r="J3" s="1">
        <v>2002</v>
      </c>
      <c r="K3" s="11" t="s">
        <v>10</v>
      </c>
      <c r="L3" s="28" t="s">
        <v>11</v>
      </c>
      <c r="M3" s="14" t="s">
        <v>12</v>
      </c>
      <c r="N3" s="1">
        <v>2000</v>
      </c>
      <c r="O3" s="1">
        <v>2001</v>
      </c>
      <c r="P3" s="1">
        <v>2002</v>
      </c>
      <c r="Q3" s="18" t="s">
        <v>13</v>
      </c>
      <c r="R3" s="32" t="s">
        <v>14</v>
      </c>
    </row>
    <row r="4" spans="1:18" ht="12.75">
      <c r="A4" s="21" t="s">
        <v>15</v>
      </c>
      <c r="B4" s="1">
        <v>40</v>
      </c>
      <c r="C4" s="1">
        <v>39</v>
      </c>
      <c r="D4" s="1">
        <v>39</v>
      </c>
      <c r="E4" s="11">
        <v>0</v>
      </c>
      <c r="F4" s="1">
        <v>0</v>
      </c>
      <c r="G4" s="14">
        <v>0</v>
      </c>
      <c r="H4" s="1">
        <v>12</v>
      </c>
      <c r="I4" s="1">
        <v>12</v>
      </c>
      <c r="J4" s="1">
        <v>12</v>
      </c>
      <c r="K4" s="11">
        <f aca="true" t="shared" si="0" ref="K4:K17">D4-B4</f>
        <v>-1</v>
      </c>
      <c r="L4" s="1">
        <f aca="true" t="shared" si="1" ref="L4:L17">G4-E4</f>
        <v>0</v>
      </c>
      <c r="M4" s="14">
        <f aca="true" t="shared" si="2" ref="M4:M17">J4-H4</f>
        <v>0</v>
      </c>
      <c r="N4" s="16">
        <f aca="true" t="shared" si="3" ref="N4:N17">(E4+H4)*100/B4</f>
        <v>30</v>
      </c>
      <c r="O4" s="16">
        <f aca="true" t="shared" si="4" ref="O4:O17">(F4+I4)*100/C4</f>
        <v>30.76923076923077</v>
      </c>
      <c r="P4" s="16">
        <f aca="true" t="shared" si="5" ref="P4:P17">(G4+J4)*100/D4</f>
        <v>30.76923076923077</v>
      </c>
      <c r="Q4" s="18"/>
      <c r="R4" s="1">
        <v>403</v>
      </c>
    </row>
    <row r="5" spans="1:18" ht="12.75">
      <c r="A5" s="22" t="s">
        <v>16</v>
      </c>
      <c r="B5" s="1">
        <v>38</v>
      </c>
      <c r="C5" s="1">
        <v>39</v>
      </c>
      <c r="D5" s="1">
        <v>40</v>
      </c>
      <c r="E5" s="11">
        <v>1</v>
      </c>
      <c r="F5" s="1">
        <v>0</v>
      </c>
      <c r="G5" s="14">
        <v>0</v>
      </c>
      <c r="H5" s="1">
        <v>11</v>
      </c>
      <c r="I5" s="1">
        <v>12</v>
      </c>
      <c r="J5" s="1">
        <v>12</v>
      </c>
      <c r="K5" s="11">
        <f t="shared" si="0"/>
        <v>2</v>
      </c>
      <c r="L5" s="1">
        <f t="shared" si="1"/>
        <v>-1</v>
      </c>
      <c r="M5" s="14">
        <f t="shared" si="2"/>
        <v>1</v>
      </c>
      <c r="N5" s="16">
        <f t="shared" si="3"/>
        <v>31.57894736842105</v>
      </c>
      <c r="O5" s="16">
        <f t="shared" si="4"/>
        <v>30.76923076923077</v>
      </c>
      <c r="P5" s="16">
        <f t="shared" si="5"/>
        <v>30</v>
      </c>
      <c r="Q5" s="18"/>
      <c r="R5" s="1">
        <v>421</v>
      </c>
    </row>
    <row r="6" spans="1:18" ht="12.75">
      <c r="A6" s="22" t="s">
        <v>17</v>
      </c>
      <c r="B6" s="1">
        <v>44</v>
      </c>
      <c r="C6" s="1">
        <v>44</v>
      </c>
      <c r="D6" s="1">
        <v>44</v>
      </c>
      <c r="E6" s="11">
        <v>0</v>
      </c>
      <c r="F6" s="1">
        <v>0</v>
      </c>
      <c r="G6" s="14">
        <v>0</v>
      </c>
      <c r="H6" s="1">
        <v>21</v>
      </c>
      <c r="I6" s="1">
        <v>21</v>
      </c>
      <c r="J6" s="1">
        <v>21</v>
      </c>
      <c r="K6" s="11">
        <f t="shared" si="0"/>
        <v>0</v>
      </c>
      <c r="L6" s="1">
        <f t="shared" si="1"/>
        <v>0</v>
      </c>
      <c r="M6" s="14">
        <f t="shared" si="2"/>
        <v>0</v>
      </c>
      <c r="N6" s="16">
        <f t="shared" si="3"/>
        <v>47.72727272727273</v>
      </c>
      <c r="O6" s="16">
        <f t="shared" si="4"/>
        <v>47.72727272727273</v>
      </c>
      <c r="P6" s="16">
        <f t="shared" si="5"/>
        <v>47.72727272727273</v>
      </c>
      <c r="Q6" s="18" t="s">
        <v>18</v>
      </c>
      <c r="R6" s="1">
        <v>462</v>
      </c>
    </row>
    <row r="7" spans="1:18" ht="12.75">
      <c r="A7" s="22" t="s">
        <v>19</v>
      </c>
      <c r="B7" s="1">
        <v>40</v>
      </c>
      <c r="C7" s="1">
        <v>40</v>
      </c>
      <c r="D7" s="1">
        <v>40</v>
      </c>
      <c r="E7" s="11">
        <v>0</v>
      </c>
      <c r="F7" s="1">
        <v>0</v>
      </c>
      <c r="G7" s="14">
        <v>0</v>
      </c>
      <c r="H7" s="1">
        <v>21</v>
      </c>
      <c r="I7" s="1">
        <v>21</v>
      </c>
      <c r="J7" s="1">
        <v>21</v>
      </c>
      <c r="K7" s="11">
        <f t="shared" si="0"/>
        <v>0</v>
      </c>
      <c r="L7" s="1">
        <f t="shared" si="1"/>
        <v>0</v>
      </c>
      <c r="M7" s="14">
        <f t="shared" si="2"/>
        <v>0</v>
      </c>
      <c r="N7" s="16">
        <f t="shared" si="3"/>
        <v>52.5</v>
      </c>
      <c r="O7" s="16">
        <f t="shared" si="4"/>
        <v>52.5</v>
      </c>
      <c r="P7" s="16">
        <f t="shared" si="5"/>
        <v>52.5</v>
      </c>
      <c r="Q7" s="18" t="s">
        <v>18</v>
      </c>
      <c r="R7" s="1">
        <v>458</v>
      </c>
    </row>
    <row r="8" spans="1:18" ht="12.75">
      <c r="A8" s="22" t="s">
        <v>20</v>
      </c>
      <c r="B8" s="1">
        <v>37</v>
      </c>
      <c r="C8" s="1">
        <v>38</v>
      </c>
      <c r="D8" s="1">
        <v>38</v>
      </c>
      <c r="E8" s="11">
        <v>2</v>
      </c>
      <c r="F8" s="1">
        <v>1</v>
      </c>
      <c r="G8" s="14">
        <v>1</v>
      </c>
      <c r="H8" s="1">
        <v>21</v>
      </c>
      <c r="I8" s="1">
        <v>21</v>
      </c>
      <c r="J8" s="1">
        <v>21</v>
      </c>
      <c r="K8" s="11">
        <f t="shared" si="0"/>
        <v>1</v>
      </c>
      <c r="L8" s="1">
        <f t="shared" si="1"/>
        <v>-1</v>
      </c>
      <c r="M8" s="14">
        <f t="shared" si="2"/>
        <v>0</v>
      </c>
      <c r="N8" s="16">
        <f t="shared" si="3"/>
        <v>62.16216216216216</v>
      </c>
      <c r="O8" s="16">
        <f t="shared" si="4"/>
        <v>57.89473684210526</v>
      </c>
      <c r="P8" s="16">
        <f t="shared" si="5"/>
        <v>57.89473684210526</v>
      </c>
      <c r="Q8" s="18" t="s">
        <v>18</v>
      </c>
      <c r="R8" s="1">
        <v>426</v>
      </c>
    </row>
    <row r="9" spans="1:18" ht="12.75">
      <c r="A9" s="22" t="s">
        <v>21</v>
      </c>
      <c r="B9" s="1">
        <v>29</v>
      </c>
      <c r="C9" s="1">
        <v>30</v>
      </c>
      <c r="D9" s="1">
        <v>32</v>
      </c>
      <c r="E9" s="11">
        <v>0</v>
      </c>
      <c r="F9" s="1">
        <v>0</v>
      </c>
      <c r="G9" s="14">
        <v>0</v>
      </c>
      <c r="H9" s="1">
        <v>15</v>
      </c>
      <c r="I9" s="1">
        <v>15</v>
      </c>
      <c r="J9" s="1">
        <v>16</v>
      </c>
      <c r="K9" s="11">
        <f t="shared" si="0"/>
        <v>3</v>
      </c>
      <c r="L9" s="1">
        <f t="shared" si="1"/>
        <v>0</v>
      </c>
      <c r="M9" s="14">
        <f t="shared" si="2"/>
        <v>1</v>
      </c>
      <c r="N9" s="16">
        <f t="shared" si="3"/>
        <v>51.724137931034484</v>
      </c>
      <c r="O9" s="16">
        <f t="shared" si="4"/>
        <v>50</v>
      </c>
      <c r="P9" s="16">
        <f t="shared" si="5"/>
        <v>50</v>
      </c>
      <c r="Q9" s="18" t="s">
        <v>18</v>
      </c>
      <c r="R9" s="1">
        <v>313</v>
      </c>
    </row>
    <row r="10" spans="1:18" ht="12.75">
      <c r="A10" s="22" t="s">
        <v>22</v>
      </c>
      <c r="B10" s="1">
        <v>20</v>
      </c>
      <c r="C10" s="1">
        <v>20</v>
      </c>
      <c r="D10" s="1">
        <v>20</v>
      </c>
      <c r="E10" s="11">
        <v>0</v>
      </c>
      <c r="F10" s="1">
        <v>0</v>
      </c>
      <c r="G10" s="14">
        <v>0</v>
      </c>
      <c r="H10" s="1">
        <v>9</v>
      </c>
      <c r="I10" s="1">
        <v>9</v>
      </c>
      <c r="J10" s="1">
        <v>9</v>
      </c>
      <c r="K10" s="11">
        <f t="shared" si="0"/>
        <v>0</v>
      </c>
      <c r="L10" s="1">
        <f t="shared" si="1"/>
        <v>0</v>
      </c>
      <c r="M10" s="14">
        <f t="shared" si="2"/>
        <v>0</v>
      </c>
      <c r="N10" s="16">
        <f t="shared" si="3"/>
        <v>45</v>
      </c>
      <c r="O10" s="16">
        <f t="shared" si="4"/>
        <v>45</v>
      </c>
      <c r="P10" s="16">
        <f t="shared" si="5"/>
        <v>45</v>
      </c>
      <c r="Q10" s="18" t="s">
        <v>18</v>
      </c>
      <c r="R10" s="1">
        <v>155</v>
      </c>
    </row>
    <row r="11" spans="1:18" ht="12.75">
      <c r="A11" s="22" t="s">
        <v>23</v>
      </c>
      <c r="B11" s="1">
        <v>51</v>
      </c>
      <c r="C11" s="1">
        <v>53</v>
      </c>
      <c r="D11" s="1">
        <v>53</v>
      </c>
      <c r="E11" s="11">
        <v>0</v>
      </c>
      <c r="F11" s="1">
        <v>0</v>
      </c>
      <c r="G11" s="14">
        <v>0</v>
      </c>
      <c r="H11" s="1">
        <v>17</v>
      </c>
      <c r="I11" s="1">
        <v>17</v>
      </c>
      <c r="J11" s="1">
        <v>17</v>
      </c>
      <c r="K11" s="11">
        <f t="shared" si="0"/>
        <v>2</v>
      </c>
      <c r="L11" s="1">
        <f t="shared" si="1"/>
        <v>0</v>
      </c>
      <c r="M11" s="14">
        <f t="shared" si="2"/>
        <v>0</v>
      </c>
      <c r="N11" s="16">
        <f t="shared" si="3"/>
        <v>33.333333333333336</v>
      </c>
      <c r="O11" s="16">
        <f t="shared" si="4"/>
        <v>32.075471698113205</v>
      </c>
      <c r="P11" s="16">
        <f t="shared" si="5"/>
        <v>32.075471698113205</v>
      </c>
      <c r="Q11" s="18"/>
      <c r="R11" s="1">
        <v>621</v>
      </c>
    </row>
    <row r="12" spans="1:18" ht="12.75">
      <c r="A12" s="22" t="s">
        <v>24</v>
      </c>
      <c r="B12" s="1">
        <v>33</v>
      </c>
      <c r="C12" s="1">
        <v>35</v>
      </c>
      <c r="D12" s="1">
        <v>35</v>
      </c>
      <c r="E12" s="11">
        <v>0</v>
      </c>
      <c r="F12" s="1">
        <v>0</v>
      </c>
      <c r="G12" s="14">
        <v>0</v>
      </c>
      <c r="H12" s="1">
        <v>20</v>
      </c>
      <c r="I12" s="1">
        <v>20</v>
      </c>
      <c r="J12" s="1">
        <v>20</v>
      </c>
      <c r="K12" s="11">
        <f t="shared" si="0"/>
        <v>2</v>
      </c>
      <c r="L12" s="1">
        <f t="shared" si="1"/>
        <v>0</v>
      </c>
      <c r="M12" s="14">
        <f t="shared" si="2"/>
        <v>0</v>
      </c>
      <c r="N12" s="16">
        <f t="shared" si="3"/>
        <v>60.60606060606061</v>
      </c>
      <c r="O12" s="16">
        <f t="shared" si="4"/>
        <v>57.142857142857146</v>
      </c>
      <c r="P12" s="16">
        <f t="shared" si="5"/>
        <v>57.142857142857146</v>
      </c>
      <c r="Q12" s="18" t="s">
        <v>18</v>
      </c>
      <c r="R12" s="1">
        <v>364</v>
      </c>
    </row>
    <row r="13" spans="1:18" ht="12.75">
      <c r="A13" s="23" t="s">
        <v>25</v>
      </c>
      <c r="B13" s="1">
        <v>47</v>
      </c>
      <c r="C13" s="1">
        <v>44</v>
      </c>
      <c r="D13" s="1">
        <v>43</v>
      </c>
      <c r="E13" s="11">
        <v>1</v>
      </c>
      <c r="F13" s="1">
        <v>1</v>
      </c>
      <c r="G13" s="14">
        <v>1</v>
      </c>
      <c r="H13" s="1">
        <v>17</v>
      </c>
      <c r="I13" s="1">
        <v>17</v>
      </c>
      <c r="J13" s="1">
        <v>17</v>
      </c>
      <c r="K13" s="11">
        <f t="shared" si="0"/>
        <v>-4</v>
      </c>
      <c r="L13" s="1">
        <f t="shared" si="1"/>
        <v>0</v>
      </c>
      <c r="M13" s="14">
        <f t="shared" si="2"/>
        <v>0</v>
      </c>
      <c r="N13" s="16">
        <f t="shared" si="3"/>
        <v>38.297872340425535</v>
      </c>
      <c r="O13" s="16">
        <f t="shared" si="4"/>
        <v>40.90909090909091</v>
      </c>
      <c r="P13" s="16">
        <f t="shared" si="5"/>
        <v>41.86046511627907</v>
      </c>
      <c r="Q13" s="18"/>
      <c r="R13" s="1">
        <v>466</v>
      </c>
    </row>
    <row r="14" spans="1:18" ht="12.75">
      <c r="A14" s="24" t="s">
        <v>26</v>
      </c>
      <c r="B14" s="1">
        <v>9</v>
      </c>
      <c r="C14" s="1">
        <v>10</v>
      </c>
      <c r="D14" s="1">
        <v>10</v>
      </c>
      <c r="E14" s="11">
        <v>0</v>
      </c>
      <c r="F14" s="1">
        <v>0</v>
      </c>
      <c r="G14" s="14">
        <v>0</v>
      </c>
      <c r="H14" s="1">
        <v>4</v>
      </c>
      <c r="I14" s="1">
        <v>4</v>
      </c>
      <c r="J14" s="1">
        <v>4</v>
      </c>
      <c r="K14" s="11">
        <f t="shared" si="0"/>
        <v>1</v>
      </c>
      <c r="L14" s="1">
        <f t="shared" si="1"/>
        <v>0</v>
      </c>
      <c r="M14" s="14">
        <f t="shared" si="2"/>
        <v>0</v>
      </c>
      <c r="N14" s="16">
        <f t="shared" si="3"/>
        <v>44.44444444444444</v>
      </c>
      <c r="O14" s="16">
        <f t="shared" si="4"/>
        <v>40</v>
      </c>
      <c r="P14" s="16">
        <f t="shared" si="5"/>
        <v>40</v>
      </c>
      <c r="Q14" s="18"/>
      <c r="R14" s="1">
        <v>59</v>
      </c>
    </row>
    <row r="15" spans="1:18" ht="12.75">
      <c r="A15" s="23" t="s">
        <v>27</v>
      </c>
      <c r="B15" s="1">
        <v>28</v>
      </c>
      <c r="C15" s="1">
        <v>30</v>
      </c>
      <c r="D15" s="1">
        <v>30</v>
      </c>
      <c r="E15" s="11">
        <v>0</v>
      </c>
      <c r="F15" s="1">
        <v>0</v>
      </c>
      <c r="G15" s="14">
        <v>0</v>
      </c>
      <c r="H15" s="1">
        <v>11</v>
      </c>
      <c r="I15" s="1">
        <v>11</v>
      </c>
      <c r="J15" s="1">
        <v>10</v>
      </c>
      <c r="K15" s="11">
        <f t="shared" si="0"/>
        <v>2</v>
      </c>
      <c r="L15" s="1">
        <f t="shared" si="1"/>
        <v>0</v>
      </c>
      <c r="M15" s="14">
        <f t="shared" si="2"/>
        <v>-1</v>
      </c>
      <c r="N15" s="16">
        <f t="shared" si="3"/>
        <v>39.285714285714285</v>
      </c>
      <c r="O15" s="16">
        <f t="shared" si="4"/>
        <v>36.666666666666664</v>
      </c>
      <c r="P15" s="16">
        <f t="shared" si="5"/>
        <v>33.333333333333336</v>
      </c>
      <c r="Q15" s="18"/>
      <c r="R15" s="1">
        <v>300</v>
      </c>
    </row>
    <row r="16" spans="1:18" ht="12.75">
      <c r="A16" s="23" t="s">
        <v>28</v>
      </c>
      <c r="B16" s="1">
        <v>38</v>
      </c>
      <c r="C16" s="1">
        <v>38</v>
      </c>
      <c r="D16" s="1">
        <v>38</v>
      </c>
      <c r="E16" s="11">
        <v>0</v>
      </c>
      <c r="F16" s="1">
        <v>0</v>
      </c>
      <c r="G16" s="14">
        <v>0</v>
      </c>
      <c r="H16" s="1">
        <v>18</v>
      </c>
      <c r="I16" s="1">
        <v>18</v>
      </c>
      <c r="J16" s="1">
        <v>18</v>
      </c>
      <c r="K16" s="11">
        <f t="shared" si="0"/>
        <v>0</v>
      </c>
      <c r="L16" s="1">
        <f t="shared" si="1"/>
        <v>0</v>
      </c>
      <c r="M16" s="14">
        <f t="shared" si="2"/>
        <v>0</v>
      </c>
      <c r="N16" s="16">
        <f t="shared" si="3"/>
        <v>47.36842105263158</v>
      </c>
      <c r="O16" s="16">
        <f t="shared" si="4"/>
        <v>47.36842105263158</v>
      </c>
      <c r="P16" s="16">
        <f t="shared" si="5"/>
        <v>47.36842105263158</v>
      </c>
      <c r="Q16" s="18" t="s">
        <v>18</v>
      </c>
      <c r="R16" s="1">
        <v>414</v>
      </c>
    </row>
    <row r="17" spans="1:18" ht="12.75">
      <c r="A17" s="23" t="s">
        <v>29</v>
      </c>
      <c r="B17" s="1">
        <v>33</v>
      </c>
      <c r="C17" s="1">
        <v>34</v>
      </c>
      <c r="D17" s="1">
        <v>33</v>
      </c>
      <c r="E17" s="12">
        <v>2</v>
      </c>
      <c r="F17" s="9">
        <v>2</v>
      </c>
      <c r="G17" s="15">
        <v>2</v>
      </c>
      <c r="H17" s="1">
        <v>27</v>
      </c>
      <c r="I17" s="1">
        <v>27</v>
      </c>
      <c r="J17" s="1">
        <v>27</v>
      </c>
      <c r="K17" s="11">
        <f t="shared" si="0"/>
        <v>0</v>
      </c>
      <c r="L17" s="1">
        <f t="shared" si="1"/>
        <v>0</v>
      </c>
      <c r="M17" s="14">
        <f t="shared" si="2"/>
        <v>0</v>
      </c>
      <c r="N17" s="16">
        <f t="shared" si="3"/>
        <v>87.87878787878788</v>
      </c>
      <c r="O17" s="16">
        <f t="shared" si="4"/>
        <v>85.29411764705883</v>
      </c>
      <c r="P17" s="16">
        <f t="shared" si="5"/>
        <v>87.87878787878788</v>
      </c>
      <c r="Q17" s="19" t="s">
        <v>18</v>
      </c>
      <c r="R17" s="1">
        <v>449</v>
      </c>
    </row>
    <row r="18" spans="1:18" ht="15" customHeight="1">
      <c r="A18" s="29" t="s">
        <v>30</v>
      </c>
      <c r="B18" s="30">
        <f aca="true" t="shared" si="6" ref="B18:M18">SUM(B4:B18)</f>
        <v>487</v>
      </c>
      <c r="C18" s="30">
        <f t="shared" si="6"/>
        <v>494</v>
      </c>
      <c r="D18" s="30">
        <f t="shared" si="6"/>
        <v>495</v>
      </c>
      <c r="E18" s="30">
        <f t="shared" si="6"/>
        <v>6</v>
      </c>
      <c r="F18" s="30">
        <f t="shared" si="6"/>
        <v>4</v>
      </c>
      <c r="G18" s="30">
        <f t="shared" si="6"/>
        <v>4</v>
      </c>
      <c r="H18" s="30">
        <f t="shared" si="6"/>
        <v>224</v>
      </c>
      <c r="I18" s="30">
        <f t="shared" si="6"/>
        <v>225</v>
      </c>
      <c r="J18" s="30">
        <f t="shared" si="6"/>
        <v>225</v>
      </c>
      <c r="K18" s="30">
        <f t="shared" si="6"/>
        <v>8</v>
      </c>
      <c r="L18" s="30">
        <f t="shared" si="6"/>
        <v>-2</v>
      </c>
      <c r="M18" s="30">
        <f t="shared" si="6"/>
        <v>1</v>
      </c>
      <c r="N18" s="30"/>
      <c r="O18" s="30"/>
      <c r="P18" s="30"/>
      <c r="Q18" s="30"/>
      <c r="R18" s="1">
        <f>SUM(R4:R18)</f>
        <v>5311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6.28125" style="0" customWidth="1"/>
    <col min="3" max="3" width="3.8515625" style="0" customWidth="1"/>
    <col min="4" max="4" width="5.57421875" style="0" customWidth="1"/>
    <col min="5" max="5" width="5.7109375" style="0" customWidth="1"/>
    <col min="6" max="6" width="8.28125" style="0" customWidth="1"/>
    <col min="7" max="7" width="9.57421875" style="0" customWidth="1"/>
    <col min="8" max="8" width="7.421875" style="0" customWidth="1"/>
    <col min="10" max="10" width="7.7109375" style="0" customWidth="1"/>
    <col min="11" max="11" width="7.8515625" style="0" customWidth="1"/>
    <col min="12" max="12" width="6.140625" style="0" customWidth="1"/>
    <col min="13" max="13" width="10.421875" style="0" customWidth="1"/>
    <col min="14" max="14" width="6.421875" style="0" customWidth="1"/>
    <col min="15" max="15" width="9.8515625" style="0" customWidth="1"/>
    <col min="16" max="16" width="6.140625" style="0" customWidth="1"/>
  </cols>
  <sheetData>
    <row r="1" spans="1:15" ht="24.7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1:16" ht="12.75">
      <c r="A3" s="20"/>
      <c r="B3" s="37" t="s">
        <v>7</v>
      </c>
      <c r="C3" s="10" t="s">
        <v>32</v>
      </c>
      <c r="D3" s="8"/>
      <c r="E3" s="13"/>
      <c r="F3" s="31" t="s">
        <v>8</v>
      </c>
      <c r="G3" s="37" t="s">
        <v>33</v>
      </c>
      <c r="H3" s="10" t="s">
        <v>34</v>
      </c>
      <c r="I3" s="8"/>
      <c r="J3" s="8"/>
      <c r="K3" s="38"/>
      <c r="L3" s="41" t="s">
        <v>35</v>
      </c>
      <c r="M3" s="37" t="s">
        <v>33</v>
      </c>
      <c r="N3" s="45" t="s">
        <v>36</v>
      </c>
      <c r="O3" s="47" t="s">
        <v>33</v>
      </c>
      <c r="P3" s="1" t="s">
        <v>37</v>
      </c>
    </row>
    <row r="4" spans="1:16" ht="12.75">
      <c r="A4" s="49" t="s">
        <v>9</v>
      </c>
      <c r="B4" s="32" t="s">
        <v>13</v>
      </c>
      <c r="C4" s="11" t="s">
        <v>38</v>
      </c>
      <c r="D4" s="52" t="s">
        <v>12</v>
      </c>
      <c r="E4" s="14" t="s">
        <v>39</v>
      </c>
      <c r="F4" s="32" t="s">
        <v>14</v>
      </c>
      <c r="G4" s="32" t="s">
        <v>40</v>
      </c>
      <c r="H4" s="11" t="s">
        <v>41</v>
      </c>
      <c r="I4" s="1" t="s">
        <v>42</v>
      </c>
      <c r="J4" s="28" t="s">
        <v>43</v>
      </c>
      <c r="K4" s="28" t="s">
        <v>44</v>
      </c>
      <c r="L4" s="42" t="s">
        <v>45</v>
      </c>
      <c r="M4" s="32" t="s">
        <v>46</v>
      </c>
      <c r="N4" s="46" t="s">
        <v>47</v>
      </c>
      <c r="O4" s="48" t="s">
        <v>48</v>
      </c>
      <c r="P4" s="1" t="s">
        <v>49</v>
      </c>
    </row>
    <row r="5" spans="1:16" ht="12.75">
      <c r="A5" s="21" t="s">
        <v>15</v>
      </c>
      <c r="B5" s="1"/>
      <c r="C5" s="11">
        <v>39</v>
      </c>
      <c r="D5" s="52">
        <v>12</v>
      </c>
      <c r="E5" s="43">
        <f aca="true" t="shared" si="0" ref="E5:E18">D5*100/C5</f>
        <v>30.76923076923077</v>
      </c>
      <c r="F5" s="1">
        <v>403</v>
      </c>
      <c r="G5" s="16">
        <f aca="true" t="shared" si="1" ref="G5:G18">F5/D5</f>
        <v>33.583333333333336</v>
      </c>
      <c r="H5" s="11">
        <v>7575</v>
      </c>
      <c r="I5" s="1">
        <v>629</v>
      </c>
      <c r="J5" s="1">
        <v>350</v>
      </c>
      <c r="K5" s="1">
        <v>200</v>
      </c>
      <c r="L5" s="14">
        <f aca="true" t="shared" si="2" ref="L5:L18">SUM(H5:L5)</f>
        <v>8754</v>
      </c>
      <c r="M5" s="16">
        <f aca="true" t="shared" si="3" ref="M5:M18">L5/D5</f>
        <v>729.5</v>
      </c>
      <c r="N5" s="11">
        <v>26</v>
      </c>
      <c r="O5" s="43">
        <f aca="true" t="shared" si="4" ref="O5:O18">N5/D5</f>
        <v>2.1666666666666665</v>
      </c>
      <c r="P5" s="16">
        <f aca="true" t="shared" si="5" ref="P5:P18">(I5+J5+K5)/600</f>
        <v>1.965</v>
      </c>
    </row>
    <row r="6" spans="1:16" ht="12.75">
      <c r="A6" s="22" t="s">
        <v>16</v>
      </c>
      <c r="B6" s="1"/>
      <c r="C6" s="11">
        <v>40</v>
      </c>
      <c r="D6" s="52">
        <v>12</v>
      </c>
      <c r="E6" s="43">
        <f t="shared" si="0"/>
        <v>30</v>
      </c>
      <c r="F6" s="1">
        <v>421</v>
      </c>
      <c r="G6" s="16">
        <f t="shared" si="1"/>
        <v>35.083333333333336</v>
      </c>
      <c r="H6" s="11">
        <v>7228</v>
      </c>
      <c r="I6" s="1">
        <v>1447</v>
      </c>
      <c r="J6" s="1">
        <v>1162</v>
      </c>
      <c r="K6" s="1">
        <v>278</v>
      </c>
      <c r="L6" s="14">
        <f t="shared" si="2"/>
        <v>10115</v>
      </c>
      <c r="M6" s="16">
        <f t="shared" si="3"/>
        <v>842.9166666666666</v>
      </c>
      <c r="N6" s="11">
        <v>18</v>
      </c>
      <c r="O6" s="43">
        <f t="shared" si="4"/>
        <v>1.5</v>
      </c>
      <c r="P6" s="16">
        <f t="shared" si="5"/>
        <v>4.8116666666666665</v>
      </c>
    </row>
    <row r="7" spans="1:16" s="34" customFormat="1" ht="12.75">
      <c r="A7" s="50" t="s">
        <v>17</v>
      </c>
      <c r="B7" s="36" t="s">
        <v>18</v>
      </c>
      <c r="C7" s="39">
        <v>44</v>
      </c>
      <c r="D7" s="52">
        <v>21</v>
      </c>
      <c r="E7" s="44">
        <f t="shared" si="0"/>
        <v>47.72727272727273</v>
      </c>
      <c r="F7" s="36">
        <v>462</v>
      </c>
      <c r="G7" s="35">
        <f t="shared" si="1"/>
        <v>22</v>
      </c>
      <c r="H7" s="39"/>
      <c r="I7" s="36"/>
      <c r="J7" s="1"/>
      <c r="K7" s="1"/>
      <c r="L7" s="14">
        <f t="shared" si="2"/>
        <v>0</v>
      </c>
      <c r="M7" s="16">
        <f t="shared" si="3"/>
        <v>0</v>
      </c>
      <c r="N7" s="39">
        <v>24</v>
      </c>
      <c r="O7" s="44">
        <f t="shared" si="4"/>
        <v>1.1428571428571428</v>
      </c>
      <c r="P7" s="16">
        <f t="shared" si="5"/>
        <v>0</v>
      </c>
    </row>
    <row r="8" spans="1:16" s="34" customFormat="1" ht="12.75">
      <c r="A8" s="50" t="s">
        <v>19</v>
      </c>
      <c r="B8" s="36" t="s">
        <v>18</v>
      </c>
      <c r="C8" s="39">
        <v>40</v>
      </c>
      <c r="D8" s="52">
        <v>21</v>
      </c>
      <c r="E8" s="44">
        <f t="shared" si="0"/>
        <v>52.5</v>
      </c>
      <c r="F8" s="36">
        <v>458</v>
      </c>
      <c r="G8" s="35">
        <f t="shared" si="1"/>
        <v>21.80952380952381</v>
      </c>
      <c r="H8" s="39">
        <v>2784</v>
      </c>
      <c r="I8" s="36">
        <v>1389</v>
      </c>
      <c r="J8" s="36">
        <v>364</v>
      </c>
      <c r="K8" s="36">
        <v>300</v>
      </c>
      <c r="L8" s="53">
        <f t="shared" si="2"/>
        <v>4837</v>
      </c>
      <c r="M8" s="35">
        <f t="shared" si="3"/>
        <v>230.33333333333334</v>
      </c>
      <c r="N8" s="39">
        <v>25</v>
      </c>
      <c r="O8" s="44">
        <f t="shared" si="4"/>
        <v>1.1904761904761905</v>
      </c>
      <c r="P8" s="16">
        <f t="shared" si="5"/>
        <v>3.421666666666667</v>
      </c>
    </row>
    <row r="9" spans="1:16" s="34" customFormat="1" ht="12.75">
      <c r="A9" s="50" t="s">
        <v>20</v>
      </c>
      <c r="B9" s="36" t="s">
        <v>18</v>
      </c>
      <c r="C9" s="39">
        <v>38</v>
      </c>
      <c r="D9" s="52">
        <v>22</v>
      </c>
      <c r="E9" s="44">
        <f t="shared" si="0"/>
        <v>57.89473684210526</v>
      </c>
      <c r="F9" s="36">
        <v>426</v>
      </c>
      <c r="G9" s="35">
        <f t="shared" si="1"/>
        <v>19.363636363636363</v>
      </c>
      <c r="H9" s="39">
        <v>5159</v>
      </c>
      <c r="I9" s="36">
        <v>1161</v>
      </c>
      <c r="J9" s="36">
        <v>1905</v>
      </c>
      <c r="K9" s="36">
        <v>158</v>
      </c>
      <c r="L9" s="53">
        <f t="shared" si="2"/>
        <v>8383</v>
      </c>
      <c r="M9" s="35">
        <f t="shared" si="3"/>
        <v>381.04545454545456</v>
      </c>
      <c r="N9" s="39">
        <v>22</v>
      </c>
      <c r="O9" s="44">
        <f t="shared" si="4"/>
        <v>1</v>
      </c>
      <c r="P9" s="16">
        <f t="shared" si="5"/>
        <v>5.373333333333333</v>
      </c>
    </row>
    <row r="10" spans="1:16" s="34" customFormat="1" ht="12.75">
      <c r="A10" s="50" t="s">
        <v>21</v>
      </c>
      <c r="B10" s="36" t="s">
        <v>18</v>
      </c>
      <c r="C10" s="39">
        <v>32</v>
      </c>
      <c r="D10" s="52">
        <v>16</v>
      </c>
      <c r="E10" s="44">
        <f t="shared" si="0"/>
        <v>50</v>
      </c>
      <c r="F10" s="36">
        <v>313</v>
      </c>
      <c r="G10" s="35">
        <f t="shared" si="1"/>
        <v>19.5625</v>
      </c>
      <c r="H10" s="39">
        <v>13234</v>
      </c>
      <c r="I10" s="36">
        <v>867</v>
      </c>
      <c r="J10" s="36">
        <v>777</v>
      </c>
      <c r="K10" s="36">
        <v>400</v>
      </c>
      <c r="L10" s="53">
        <f t="shared" si="2"/>
        <v>15278</v>
      </c>
      <c r="M10" s="35">
        <f t="shared" si="3"/>
        <v>954.875</v>
      </c>
      <c r="N10" s="39">
        <v>18</v>
      </c>
      <c r="O10" s="44">
        <f t="shared" si="4"/>
        <v>1.125</v>
      </c>
      <c r="P10" s="16">
        <f t="shared" si="5"/>
        <v>3.4066666666666667</v>
      </c>
    </row>
    <row r="11" spans="1:16" s="34" customFormat="1" ht="12.75">
      <c r="A11" s="50" t="s">
        <v>22</v>
      </c>
      <c r="B11" s="36" t="s">
        <v>18</v>
      </c>
      <c r="C11" s="39">
        <v>20</v>
      </c>
      <c r="D11" s="52">
        <v>9</v>
      </c>
      <c r="E11" s="44">
        <f t="shared" si="0"/>
        <v>45</v>
      </c>
      <c r="F11" s="36">
        <v>155</v>
      </c>
      <c r="G11" s="35">
        <f t="shared" si="1"/>
        <v>17.22222222222222</v>
      </c>
      <c r="H11" s="40">
        <v>6289</v>
      </c>
      <c r="I11" s="36">
        <v>907</v>
      </c>
      <c r="J11" s="36">
        <v>263</v>
      </c>
      <c r="K11" s="36">
        <v>475</v>
      </c>
      <c r="L11" s="53">
        <f t="shared" si="2"/>
        <v>7934</v>
      </c>
      <c r="M11" s="35">
        <f t="shared" si="3"/>
        <v>881.5555555555555</v>
      </c>
      <c r="N11" s="39">
        <v>14</v>
      </c>
      <c r="O11" s="44">
        <f t="shared" si="4"/>
        <v>1.5555555555555556</v>
      </c>
      <c r="P11" s="16">
        <f t="shared" si="5"/>
        <v>2.7416666666666667</v>
      </c>
    </row>
    <row r="12" spans="1:16" ht="12.75">
      <c r="A12" s="22" t="s">
        <v>23</v>
      </c>
      <c r="B12" s="1"/>
      <c r="C12" s="11">
        <v>53</v>
      </c>
      <c r="D12" s="52">
        <v>17</v>
      </c>
      <c r="E12" s="43">
        <f t="shared" si="0"/>
        <v>32.075471698113205</v>
      </c>
      <c r="F12" s="1">
        <v>621</v>
      </c>
      <c r="G12" s="16">
        <f t="shared" si="1"/>
        <v>36.529411764705884</v>
      </c>
      <c r="H12" s="11">
        <v>7554</v>
      </c>
      <c r="I12" s="1">
        <v>4722</v>
      </c>
      <c r="J12" s="1">
        <v>2905</v>
      </c>
      <c r="K12" s="1">
        <v>1103</v>
      </c>
      <c r="L12" s="14">
        <f t="shared" si="2"/>
        <v>16284</v>
      </c>
      <c r="M12" s="16">
        <f t="shared" si="3"/>
        <v>957.8823529411765</v>
      </c>
      <c r="N12" s="11">
        <v>25</v>
      </c>
      <c r="O12" s="43">
        <f t="shared" si="4"/>
        <v>1.4705882352941178</v>
      </c>
      <c r="P12" s="16">
        <f t="shared" si="5"/>
        <v>14.55</v>
      </c>
    </row>
    <row r="13" spans="1:16" s="34" customFormat="1" ht="12.75">
      <c r="A13" s="50" t="s">
        <v>24</v>
      </c>
      <c r="B13" s="36" t="s">
        <v>18</v>
      </c>
      <c r="C13" s="39">
        <v>35</v>
      </c>
      <c r="D13" s="52">
        <v>20</v>
      </c>
      <c r="E13" s="44">
        <f t="shared" si="0"/>
        <v>57.142857142857146</v>
      </c>
      <c r="F13" s="36">
        <v>364</v>
      </c>
      <c r="G13" s="35">
        <f t="shared" si="1"/>
        <v>18.2</v>
      </c>
      <c r="H13" s="39">
        <v>6000</v>
      </c>
      <c r="I13" s="36">
        <v>881</v>
      </c>
      <c r="J13" s="36">
        <v>1503</v>
      </c>
      <c r="K13" s="36">
        <v>940</v>
      </c>
      <c r="L13" s="53">
        <f t="shared" si="2"/>
        <v>9324</v>
      </c>
      <c r="M13" s="35">
        <f t="shared" si="3"/>
        <v>466.2</v>
      </c>
      <c r="N13" s="39">
        <v>24</v>
      </c>
      <c r="O13" s="44">
        <f t="shared" si="4"/>
        <v>1.2</v>
      </c>
      <c r="P13" s="16">
        <f t="shared" si="5"/>
        <v>5.54</v>
      </c>
    </row>
    <row r="14" spans="1:16" ht="12.75">
      <c r="A14" s="23" t="s">
        <v>25</v>
      </c>
      <c r="B14" s="1"/>
      <c r="C14" s="11">
        <v>43</v>
      </c>
      <c r="D14" s="52">
        <v>18</v>
      </c>
      <c r="E14" s="43">
        <f t="shared" si="0"/>
        <v>41.86046511627907</v>
      </c>
      <c r="F14" s="1">
        <v>466</v>
      </c>
      <c r="G14" s="16">
        <f t="shared" si="1"/>
        <v>25.88888888888889</v>
      </c>
      <c r="H14" s="11">
        <v>2100</v>
      </c>
      <c r="I14" s="1">
        <v>1730</v>
      </c>
      <c r="J14" s="1">
        <v>500</v>
      </c>
      <c r="K14" s="1">
        <v>577</v>
      </c>
      <c r="L14" s="14">
        <f t="shared" si="2"/>
        <v>4907</v>
      </c>
      <c r="M14" s="16">
        <f t="shared" si="3"/>
        <v>272.6111111111111</v>
      </c>
      <c r="N14" s="11">
        <v>27</v>
      </c>
      <c r="O14" s="43">
        <f t="shared" si="4"/>
        <v>1.5</v>
      </c>
      <c r="P14" s="16">
        <f t="shared" si="5"/>
        <v>4.678333333333334</v>
      </c>
    </row>
    <row r="15" spans="1:16" ht="12.75">
      <c r="A15" s="24" t="s">
        <v>26</v>
      </c>
      <c r="B15" s="1"/>
      <c r="C15" s="11">
        <v>10</v>
      </c>
      <c r="D15" s="52">
        <v>4</v>
      </c>
      <c r="E15" s="43">
        <f t="shared" si="0"/>
        <v>40</v>
      </c>
      <c r="F15" s="1">
        <v>59</v>
      </c>
      <c r="G15" s="16">
        <f t="shared" si="1"/>
        <v>14.75</v>
      </c>
      <c r="H15" s="11">
        <v>5153</v>
      </c>
      <c r="I15" s="1">
        <v>212</v>
      </c>
      <c r="J15" s="1">
        <v>115</v>
      </c>
      <c r="K15" s="1">
        <v>44</v>
      </c>
      <c r="L15" s="14">
        <f t="shared" si="2"/>
        <v>5524</v>
      </c>
      <c r="M15" s="16">
        <f t="shared" si="3"/>
        <v>1381</v>
      </c>
      <c r="N15" s="11">
        <v>6</v>
      </c>
      <c r="O15" s="43">
        <f t="shared" si="4"/>
        <v>1.5</v>
      </c>
      <c r="P15" s="16">
        <f t="shared" si="5"/>
        <v>0.6183333333333333</v>
      </c>
    </row>
    <row r="16" spans="1:16" ht="12.75">
      <c r="A16" s="23" t="s">
        <v>27</v>
      </c>
      <c r="B16" s="1"/>
      <c r="C16" s="11">
        <v>30</v>
      </c>
      <c r="D16" s="52">
        <v>10</v>
      </c>
      <c r="E16" s="43">
        <f t="shared" si="0"/>
        <v>33.333333333333336</v>
      </c>
      <c r="F16" s="1">
        <v>300</v>
      </c>
      <c r="G16" s="16">
        <f t="shared" si="1"/>
        <v>30</v>
      </c>
      <c r="H16" s="11" t="s">
        <v>50</v>
      </c>
      <c r="I16" s="1"/>
      <c r="J16" s="1"/>
      <c r="K16" s="1"/>
      <c r="L16" s="14">
        <f t="shared" si="2"/>
        <v>0</v>
      </c>
      <c r="M16" s="16">
        <f t="shared" si="3"/>
        <v>0</v>
      </c>
      <c r="N16" s="11">
        <v>17</v>
      </c>
      <c r="O16" s="43">
        <f t="shared" si="4"/>
        <v>1.7</v>
      </c>
      <c r="P16" s="16">
        <f t="shared" si="5"/>
        <v>0</v>
      </c>
    </row>
    <row r="17" spans="1:16" s="34" customFormat="1" ht="12.75">
      <c r="A17" s="51" t="s">
        <v>28</v>
      </c>
      <c r="B17" s="36" t="s">
        <v>18</v>
      </c>
      <c r="C17" s="39">
        <v>38</v>
      </c>
      <c r="D17" s="52">
        <v>18</v>
      </c>
      <c r="E17" s="44">
        <f t="shared" si="0"/>
        <v>47.36842105263158</v>
      </c>
      <c r="F17" s="36">
        <v>414</v>
      </c>
      <c r="G17" s="35">
        <f t="shared" si="1"/>
        <v>23</v>
      </c>
      <c r="H17" s="39">
        <v>8514</v>
      </c>
      <c r="I17" s="36">
        <v>1175</v>
      </c>
      <c r="J17" s="36">
        <v>635</v>
      </c>
      <c r="K17" s="36">
        <v>282</v>
      </c>
      <c r="L17" s="53">
        <f t="shared" si="2"/>
        <v>10606</v>
      </c>
      <c r="M17" s="35">
        <f t="shared" si="3"/>
        <v>589.2222222222222</v>
      </c>
      <c r="N17" s="39">
        <v>22</v>
      </c>
      <c r="O17" s="44">
        <f t="shared" si="4"/>
        <v>1.2222222222222223</v>
      </c>
      <c r="P17" s="16">
        <f t="shared" si="5"/>
        <v>3.486666666666667</v>
      </c>
    </row>
    <row r="18" spans="1:16" s="34" customFormat="1" ht="12.75">
      <c r="A18" s="51" t="s">
        <v>29</v>
      </c>
      <c r="B18" s="36" t="s">
        <v>18</v>
      </c>
      <c r="C18" s="39">
        <v>33</v>
      </c>
      <c r="D18" s="52">
        <v>29</v>
      </c>
      <c r="E18" s="44">
        <f t="shared" si="0"/>
        <v>87.87878787878788</v>
      </c>
      <c r="F18" s="36">
        <v>449</v>
      </c>
      <c r="G18" s="35">
        <f t="shared" si="1"/>
        <v>15.482758620689655</v>
      </c>
      <c r="H18" s="39">
        <v>3710</v>
      </c>
      <c r="I18" s="36">
        <v>4890</v>
      </c>
      <c r="J18" s="36">
        <v>3071</v>
      </c>
      <c r="K18" s="36">
        <v>940</v>
      </c>
      <c r="L18" s="53">
        <f t="shared" si="2"/>
        <v>12611</v>
      </c>
      <c r="M18" s="35">
        <f t="shared" si="3"/>
        <v>434.86206896551727</v>
      </c>
      <c r="N18" s="39">
        <v>30</v>
      </c>
      <c r="O18" s="44">
        <f t="shared" si="4"/>
        <v>1.0344827586206897</v>
      </c>
      <c r="P18" s="16">
        <f t="shared" si="5"/>
        <v>14.835</v>
      </c>
    </row>
    <row r="19" spans="1:16" ht="12.75">
      <c r="A19" s="18" t="s">
        <v>30</v>
      </c>
      <c r="B19" s="1"/>
      <c r="C19" s="11">
        <f>SUM(C5:C19)</f>
        <v>495</v>
      </c>
      <c r="D19" s="52">
        <f>SUM(D5:D19)</f>
        <v>229</v>
      </c>
      <c r="E19" s="14"/>
      <c r="F19" s="1">
        <f>SUM(F5:F19)</f>
        <v>5311</v>
      </c>
      <c r="G19" s="1"/>
      <c r="H19" s="11"/>
      <c r="I19" s="1"/>
      <c r="J19" s="1"/>
      <c r="K19" s="1"/>
      <c r="L19" s="14"/>
      <c r="M19" s="1"/>
      <c r="N19" s="11"/>
      <c r="O19" s="14"/>
      <c r="P19" s="1"/>
    </row>
    <row r="20" spans="1:16" ht="12.75">
      <c r="A20" s="18"/>
      <c r="B20" s="1"/>
      <c r="C20" s="11"/>
      <c r="D20" s="1"/>
      <c r="E20" s="14"/>
      <c r="F20" s="1"/>
      <c r="G20" s="1"/>
      <c r="H20" s="11"/>
      <c r="I20" s="1"/>
      <c r="J20" s="1"/>
      <c r="K20" s="1"/>
      <c r="L20" s="14"/>
      <c r="M20" s="1"/>
      <c r="N20" s="11"/>
      <c r="O20" s="14"/>
      <c r="P20" s="1"/>
    </row>
    <row r="21" spans="1:16" ht="12.75">
      <c r="A21" s="19" t="s">
        <v>51</v>
      </c>
      <c r="B21" s="1"/>
      <c r="C21" s="12"/>
      <c r="D21" s="9"/>
      <c r="E21" s="15"/>
      <c r="F21" s="1"/>
      <c r="G21" s="1"/>
      <c r="H21" s="12">
        <v>7264</v>
      </c>
      <c r="I21" s="9">
        <v>1204</v>
      </c>
      <c r="J21" s="9">
        <v>3411</v>
      </c>
      <c r="K21" s="9">
        <v>194</v>
      </c>
      <c r="L21" s="15"/>
      <c r="M21" s="1"/>
      <c r="N21" s="12"/>
      <c r="O21" s="15"/>
      <c r="P21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R22"/>
  <sheetViews>
    <sheetView workbookViewId="0" topLeftCell="D4">
      <selection activeCell="A1" sqref="A1"/>
    </sheetView>
  </sheetViews>
  <sheetFormatPr defaultColWidth="9.140625" defaultRowHeight="12.75"/>
  <cols>
    <col min="1" max="1" width="10.421875" style="0" customWidth="1"/>
    <col min="2" max="2" width="0" style="0" hidden="1" customWidth="1"/>
    <col min="3" max="3" width="8.8515625" style="0" customWidth="1"/>
    <col min="4" max="4" width="8.421875" style="0" customWidth="1"/>
    <col min="5" max="5" width="7.28125" style="0" customWidth="1"/>
    <col min="6" max="6" width="0" style="0" hidden="1" customWidth="1"/>
    <col min="7" max="7" width="8.8515625" style="0" customWidth="1"/>
    <col min="8" max="10" width="6.28125" style="0" customWidth="1"/>
    <col min="11" max="11" width="6.421875" style="0" customWidth="1"/>
    <col min="12" max="12" width="5.57421875" style="0" customWidth="1"/>
    <col min="13" max="13" width="5.28125" style="0" customWidth="1"/>
    <col min="14" max="14" width="5.57421875" style="0" customWidth="1"/>
    <col min="15" max="15" width="0.13671875" style="0" customWidth="1"/>
    <col min="16" max="16" width="7.28125" style="0" customWidth="1"/>
    <col min="17" max="17" width="8.8515625" style="0" customWidth="1"/>
    <col min="18" max="18" width="5.8515625" style="0" customWidth="1"/>
    <col min="19" max="19" width="12.421875" style="0" customWidth="1"/>
    <col min="20" max="20" width="3.57421875" style="0" customWidth="1"/>
    <col min="21" max="21" width="9.28125" style="0" customWidth="1"/>
  </cols>
  <sheetData>
    <row r="4" spans="1:18" ht="18" customHeight="1">
      <c r="A4" s="66" t="s">
        <v>52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6:11" ht="12.75">
      <c r="F5" s="56"/>
      <c r="G5" s="55"/>
      <c r="H5" s="55"/>
      <c r="I5" s="55"/>
      <c r="J5" s="55"/>
      <c r="K5" s="55"/>
    </row>
    <row r="6" spans="1:18" ht="12.75">
      <c r="A6" s="31" t="s">
        <v>53</v>
      </c>
      <c r="B6" s="74" t="s">
        <v>54</v>
      </c>
      <c r="C6" s="75" t="s">
        <v>55</v>
      </c>
      <c r="D6" s="4"/>
      <c r="E6" s="37" t="s">
        <v>56</v>
      </c>
      <c r="F6" s="37" t="s">
        <v>57</v>
      </c>
      <c r="G6" s="31" t="s">
        <v>58</v>
      </c>
      <c r="H6" s="31" t="s">
        <v>59</v>
      </c>
      <c r="I6" s="31"/>
      <c r="J6" s="37" t="s">
        <v>60</v>
      </c>
      <c r="K6" s="31"/>
      <c r="L6" s="37" t="s">
        <v>61</v>
      </c>
      <c r="M6" s="37" t="s">
        <v>62</v>
      </c>
      <c r="N6" s="79"/>
      <c r="O6" s="31" t="s">
        <v>63</v>
      </c>
      <c r="P6" s="31" t="s">
        <v>64</v>
      </c>
      <c r="Q6" s="3" t="s">
        <v>65</v>
      </c>
      <c r="R6" s="4"/>
    </row>
    <row r="7" spans="1:18" ht="12.75">
      <c r="A7" s="32" t="s">
        <v>66</v>
      </c>
      <c r="B7" s="58" t="s">
        <v>67</v>
      </c>
      <c r="C7" s="28" t="s">
        <v>68</v>
      </c>
      <c r="D7" s="28" t="s">
        <v>69</v>
      </c>
      <c r="E7" s="58" t="s">
        <v>70</v>
      </c>
      <c r="F7" s="58" t="s">
        <v>46</v>
      </c>
      <c r="G7" s="58" t="s">
        <v>71</v>
      </c>
      <c r="H7" s="58" t="s">
        <v>70</v>
      </c>
      <c r="I7" s="58" t="s">
        <v>72</v>
      </c>
      <c r="J7" s="58" t="s">
        <v>73</v>
      </c>
      <c r="K7" s="58" t="s">
        <v>74</v>
      </c>
      <c r="L7" s="58" t="s">
        <v>75</v>
      </c>
      <c r="M7" s="58" t="s">
        <v>76</v>
      </c>
      <c r="N7" s="58" t="s">
        <v>12</v>
      </c>
      <c r="O7" s="58" t="s">
        <v>77</v>
      </c>
      <c r="P7" s="76"/>
      <c r="Q7" s="28" t="s">
        <v>78</v>
      </c>
      <c r="R7" s="1" t="s">
        <v>79</v>
      </c>
    </row>
    <row r="8" spans="1:18" ht="12.75">
      <c r="A8" s="61" t="s">
        <v>23</v>
      </c>
      <c r="B8" s="1">
        <v>3</v>
      </c>
      <c r="C8" s="1">
        <v>3362</v>
      </c>
      <c r="D8" s="1">
        <v>13213</v>
      </c>
      <c r="E8" s="1">
        <v>9</v>
      </c>
      <c r="F8" s="16">
        <f aca="true" t="shared" si="0" ref="F8:F21">D8/E8</f>
        <v>1468.111111111111</v>
      </c>
      <c r="G8" s="1" t="s">
        <v>80</v>
      </c>
      <c r="H8" s="1">
        <v>0</v>
      </c>
      <c r="I8" s="1">
        <v>0</v>
      </c>
      <c r="J8" s="1">
        <v>1</v>
      </c>
      <c r="K8" s="1">
        <v>1</v>
      </c>
      <c r="L8" s="1"/>
      <c r="M8" s="1"/>
      <c r="N8" s="1"/>
      <c r="O8" s="1"/>
      <c r="P8" s="72">
        <v>11</v>
      </c>
      <c r="Q8" s="1"/>
      <c r="R8" s="1">
        <v>11</v>
      </c>
    </row>
    <row r="9" spans="1:18" ht="12.75">
      <c r="A9" s="77" t="s">
        <v>17</v>
      </c>
      <c r="B9" s="73">
        <v>7</v>
      </c>
      <c r="C9" s="1">
        <v>11865</v>
      </c>
      <c r="D9" s="1">
        <v>3526</v>
      </c>
      <c r="E9" s="1">
        <v>7</v>
      </c>
      <c r="F9" s="16">
        <f t="shared" si="0"/>
        <v>503.7142857142857</v>
      </c>
      <c r="G9" s="28" t="s">
        <v>81</v>
      </c>
      <c r="H9" s="1">
        <v>1</v>
      </c>
      <c r="I9" s="1">
        <v>1</v>
      </c>
      <c r="J9" s="1">
        <v>1</v>
      </c>
      <c r="K9" s="1">
        <v>0</v>
      </c>
      <c r="L9" s="1">
        <v>0</v>
      </c>
      <c r="M9" s="1">
        <v>0</v>
      </c>
      <c r="N9" s="1">
        <v>0</v>
      </c>
      <c r="O9" s="1">
        <v>2</v>
      </c>
      <c r="P9" s="72">
        <v>10</v>
      </c>
      <c r="Q9" s="1"/>
      <c r="R9" s="1">
        <v>10</v>
      </c>
    </row>
    <row r="10" spans="1:18" s="34" customFormat="1" ht="12.75">
      <c r="A10" s="65" t="s">
        <v>29</v>
      </c>
      <c r="B10" s="36">
        <v>9</v>
      </c>
      <c r="C10" s="36">
        <v>10340</v>
      </c>
      <c r="D10" s="36">
        <v>4890</v>
      </c>
      <c r="E10" s="36">
        <v>10</v>
      </c>
      <c r="F10" s="36">
        <f t="shared" si="0"/>
        <v>489</v>
      </c>
      <c r="G10" s="36" t="s">
        <v>82</v>
      </c>
      <c r="H10" s="36">
        <v>0</v>
      </c>
      <c r="I10" s="36">
        <v>1</v>
      </c>
      <c r="J10" s="36">
        <v>1</v>
      </c>
      <c r="K10" s="36">
        <v>0</v>
      </c>
      <c r="L10" s="36">
        <v>0</v>
      </c>
      <c r="M10" s="36"/>
      <c r="N10" s="36"/>
      <c r="O10" s="36">
        <v>1</v>
      </c>
      <c r="P10" s="85">
        <v>12</v>
      </c>
      <c r="Q10" s="36">
        <v>-1</v>
      </c>
      <c r="R10" s="36">
        <v>11</v>
      </c>
    </row>
    <row r="11" spans="1:18" ht="12.75">
      <c r="A11" s="77" t="s">
        <v>19</v>
      </c>
      <c r="B11" s="73">
        <v>10</v>
      </c>
      <c r="C11" s="1">
        <v>8229</v>
      </c>
      <c r="D11" s="1">
        <v>4555</v>
      </c>
      <c r="E11" s="1">
        <v>7</v>
      </c>
      <c r="F11" s="16">
        <f t="shared" si="0"/>
        <v>650.7142857142857</v>
      </c>
      <c r="G11" s="1" t="s">
        <v>80</v>
      </c>
      <c r="H11" s="1">
        <v>1</v>
      </c>
      <c r="I11" s="1">
        <v>0</v>
      </c>
      <c r="J11" s="1">
        <v>1</v>
      </c>
      <c r="K11" s="1">
        <v>0</v>
      </c>
      <c r="L11" s="1">
        <v>1</v>
      </c>
      <c r="M11" s="1"/>
      <c r="N11" s="1">
        <v>0</v>
      </c>
      <c r="O11" s="1">
        <v>0</v>
      </c>
      <c r="P11" s="72">
        <v>10</v>
      </c>
      <c r="Q11" s="1"/>
      <c r="R11" s="1">
        <v>10</v>
      </c>
    </row>
    <row r="12" spans="1:18" s="34" customFormat="1" ht="12.75">
      <c r="A12" s="65" t="s">
        <v>25</v>
      </c>
      <c r="B12" s="36">
        <v>12</v>
      </c>
      <c r="C12" s="36">
        <v>12100</v>
      </c>
      <c r="D12" s="36">
        <v>4374</v>
      </c>
      <c r="E12" s="36">
        <v>8</v>
      </c>
      <c r="F12" s="36">
        <f t="shared" si="0"/>
        <v>546.75</v>
      </c>
      <c r="G12" s="36" t="s">
        <v>82</v>
      </c>
      <c r="H12" s="36">
        <v>0</v>
      </c>
      <c r="I12" s="36">
        <v>2</v>
      </c>
      <c r="J12" s="36">
        <v>1</v>
      </c>
      <c r="K12" s="36">
        <v>0</v>
      </c>
      <c r="L12" s="36">
        <v>0</v>
      </c>
      <c r="M12" s="36"/>
      <c r="N12" s="36"/>
      <c r="O12" s="36">
        <v>1</v>
      </c>
      <c r="P12" s="85">
        <v>11</v>
      </c>
      <c r="Q12" s="36">
        <v>-0.5</v>
      </c>
      <c r="R12" s="36">
        <v>10.5</v>
      </c>
    </row>
    <row r="13" spans="1:18" ht="12.75">
      <c r="A13" s="78" t="s">
        <v>28</v>
      </c>
      <c r="B13" s="73">
        <v>8</v>
      </c>
      <c r="C13" s="1">
        <v>6469</v>
      </c>
      <c r="D13" s="1">
        <v>2045</v>
      </c>
      <c r="E13" s="1">
        <v>5</v>
      </c>
      <c r="F13" s="1">
        <f t="shared" si="0"/>
        <v>409</v>
      </c>
      <c r="G13" s="1" t="s">
        <v>82</v>
      </c>
      <c r="H13" s="1">
        <v>0</v>
      </c>
      <c r="I13" s="1">
        <v>0</v>
      </c>
      <c r="J13" s="1">
        <v>1</v>
      </c>
      <c r="K13" s="1">
        <v>1</v>
      </c>
      <c r="L13" s="1">
        <v>0</v>
      </c>
      <c r="M13" s="1"/>
      <c r="N13" s="1"/>
      <c r="O13" s="1">
        <v>0</v>
      </c>
      <c r="P13" s="72">
        <v>7</v>
      </c>
      <c r="Q13" s="1"/>
      <c r="R13" s="1">
        <v>7</v>
      </c>
    </row>
    <row r="14" spans="1:18" s="34" customFormat="1" ht="12.75">
      <c r="A14" s="64" t="s">
        <v>21</v>
      </c>
      <c r="B14" s="36">
        <v>3.5</v>
      </c>
      <c r="C14" s="36">
        <v>25016</v>
      </c>
      <c r="D14" s="36">
        <v>3457</v>
      </c>
      <c r="E14" s="36">
        <v>5</v>
      </c>
      <c r="F14" s="36">
        <f t="shared" si="0"/>
        <v>691.4</v>
      </c>
      <c r="G14" s="36" t="s">
        <v>80</v>
      </c>
      <c r="H14" s="36">
        <v>1.5</v>
      </c>
      <c r="I14" s="36">
        <v>0</v>
      </c>
      <c r="J14" s="36">
        <v>1</v>
      </c>
      <c r="K14" s="36">
        <v>1</v>
      </c>
      <c r="L14" s="36">
        <v>0</v>
      </c>
      <c r="M14" s="36"/>
      <c r="N14" s="36"/>
      <c r="O14" s="36">
        <v>0.5</v>
      </c>
      <c r="P14" s="85">
        <v>8.5</v>
      </c>
      <c r="Q14" s="36">
        <v>-1</v>
      </c>
      <c r="R14" s="36">
        <v>7.5</v>
      </c>
    </row>
    <row r="15" spans="1:18" ht="12.75">
      <c r="A15" s="62" t="s">
        <v>27</v>
      </c>
      <c r="B15" s="1">
        <v>3</v>
      </c>
      <c r="C15" s="1">
        <v>4200</v>
      </c>
      <c r="D15" s="1">
        <v>3060</v>
      </c>
      <c r="E15" s="1">
        <v>4</v>
      </c>
      <c r="F15" s="1">
        <f t="shared" si="0"/>
        <v>765</v>
      </c>
      <c r="G15" s="1" t="s">
        <v>80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/>
      <c r="N15" s="1"/>
      <c r="O15" s="1">
        <v>0.3</v>
      </c>
      <c r="P15" s="72">
        <v>5</v>
      </c>
      <c r="Q15" s="1"/>
      <c r="R15" s="1">
        <v>5</v>
      </c>
    </row>
    <row r="16" spans="1:18" ht="12.75">
      <c r="A16" s="77" t="s">
        <v>20</v>
      </c>
      <c r="B16" s="73">
        <v>10</v>
      </c>
      <c r="C16" s="1">
        <v>5159</v>
      </c>
      <c r="D16" s="1">
        <v>3018</v>
      </c>
      <c r="E16" s="1">
        <v>5</v>
      </c>
      <c r="F16" s="1">
        <f t="shared" si="0"/>
        <v>603.6</v>
      </c>
      <c r="G16" s="1" t="s">
        <v>80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/>
      <c r="N16" s="1">
        <v>0</v>
      </c>
      <c r="O16" s="1">
        <v>0</v>
      </c>
      <c r="P16" s="72">
        <v>5</v>
      </c>
      <c r="Q16" s="1"/>
      <c r="R16" s="1">
        <v>5</v>
      </c>
    </row>
    <row r="17" spans="1:18" s="34" customFormat="1" ht="12.75">
      <c r="A17" s="86" t="s">
        <v>15</v>
      </c>
      <c r="B17" s="36">
        <v>2</v>
      </c>
      <c r="C17" s="36">
        <v>7575</v>
      </c>
      <c r="D17" s="36">
        <v>950</v>
      </c>
      <c r="E17" s="36">
        <v>5</v>
      </c>
      <c r="F17" s="36">
        <f t="shared" si="0"/>
        <v>190</v>
      </c>
      <c r="G17" s="36" t="s">
        <v>80</v>
      </c>
      <c r="H17" s="36">
        <v>0</v>
      </c>
      <c r="I17" s="36">
        <v>0</v>
      </c>
      <c r="J17" s="36">
        <v>2</v>
      </c>
      <c r="K17" s="36">
        <v>0</v>
      </c>
      <c r="L17" s="36">
        <v>0</v>
      </c>
      <c r="M17" s="36"/>
      <c r="N17" s="36">
        <v>0</v>
      </c>
      <c r="O17" s="36">
        <v>0</v>
      </c>
      <c r="P17" s="85">
        <v>7</v>
      </c>
      <c r="Q17" s="36">
        <v>-1</v>
      </c>
      <c r="R17" s="36">
        <v>6</v>
      </c>
    </row>
    <row r="18" spans="1:18" ht="12.75">
      <c r="A18" s="61" t="s">
        <v>16</v>
      </c>
      <c r="B18" s="1">
        <v>2</v>
      </c>
      <c r="C18" s="1">
        <v>3019</v>
      </c>
      <c r="D18" s="1">
        <v>2609</v>
      </c>
      <c r="E18" s="1">
        <v>4</v>
      </c>
      <c r="F18" s="1">
        <f t="shared" si="0"/>
        <v>652.25</v>
      </c>
      <c r="G18" s="1" t="s">
        <v>80</v>
      </c>
      <c r="H18" s="1">
        <v>0</v>
      </c>
      <c r="I18" s="1">
        <v>1</v>
      </c>
      <c r="J18" s="1">
        <v>1</v>
      </c>
      <c r="K18" s="1">
        <v>0</v>
      </c>
      <c r="L18" s="1">
        <v>0</v>
      </c>
      <c r="M18" s="1"/>
      <c r="N18" s="1">
        <v>0</v>
      </c>
      <c r="O18" s="1">
        <v>2</v>
      </c>
      <c r="P18" s="72">
        <v>6</v>
      </c>
      <c r="Q18" s="1"/>
      <c r="R18" s="1">
        <v>6</v>
      </c>
    </row>
    <row r="19" spans="1:18" s="34" customFormat="1" ht="12.75">
      <c r="A19" s="64" t="s">
        <v>24</v>
      </c>
      <c r="B19" s="36">
        <v>8</v>
      </c>
      <c r="C19" s="36">
        <v>58000</v>
      </c>
      <c r="D19" s="36">
        <v>2384</v>
      </c>
      <c r="E19" s="36">
        <v>4</v>
      </c>
      <c r="F19" s="36">
        <f t="shared" si="0"/>
        <v>596</v>
      </c>
      <c r="G19" s="36" t="s">
        <v>80</v>
      </c>
      <c r="H19" s="36">
        <v>1</v>
      </c>
      <c r="I19" s="36">
        <v>0</v>
      </c>
      <c r="J19" s="36">
        <v>1</v>
      </c>
      <c r="K19" s="36">
        <v>1</v>
      </c>
      <c r="L19" s="36">
        <v>1</v>
      </c>
      <c r="M19" s="36"/>
      <c r="N19" s="36">
        <v>1</v>
      </c>
      <c r="O19" s="36">
        <v>0</v>
      </c>
      <c r="P19" s="85">
        <v>9</v>
      </c>
      <c r="Q19" s="36">
        <v>-1</v>
      </c>
      <c r="R19" s="36">
        <v>8</v>
      </c>
    </row>
    <row r="20" spans="1:18" ht="12.75">
      <c r="A20" s="77" t="s">
        <v>22</v>
      </c>
      <c r="B20" s="73">
        <v>2</v>
      </c>
      <c r="C20" s="1">
        <v>2400</v>
      </c>
      <c r="D20" s="1">
        <v>1600</v>
      </c>
      <c r="E20" s="1">
        <v>3</v>
      </c>
      <c r="F20" s="16">
        <f t="shared" si="0"/>
        <v>533.3333333333334</v>
      </c>
      <c r="G20" s="1" t="s">
        <v>80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1</v>
      </c>
      <c r="N20" s="1">
        <v>1</v>
      </c>
      <c r="O20" s="1">
        <v>1</v>
      </c>
      <c r="P20" s="72">
        <v>6</v>
      </c>
      <c r="Q20" s="1"/>
      <c r="R20" s="1">
        <v>6</v>
      </c>
    </row>
    <row r="21" spans="1:18" ht="12.75">
      <c r="A21" s="63" t="s">
        <v>26</v>
      </c>
      <c r="B21" s="1">
        <v>1</v>
      </c>
      <c r="C21" s="1">
        <v>4400</v>
      </c>
      <c r="D21" s="1">
        <v>350</v>
      </c>
      <c r="E21" s="1">
        <v>1</v>
      </c>
      <c r="F21" s="1">
        <f t="shared" si="0"/>
        <v>350</v>
      </c>
      <c r="G21" s="1" t="s">
        <v>80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M21" s="1"/>
      <c r="N21" s="1">
        <v>0</v>
      </c>
      <c r="O21" s="1">
        <v>0</v>
      </c>
      <c r="P21" s="72">
        <v>2</v>
      </c>
      <c r="Q21" s="1"/>
      <c r="R21" s="1">
        <v>2</v>
      </c>
    </row>
    <row r="22" spans="1:18" ht="21" customHeight="1">
      <c r="A22" s="1" t="s">
        <v>30</v>
      </c>
      <c r="B22" s="1">
        <f>SUM(B17:B22)</f>
        <v>15</v>
      </c>
      <c r="C22" s="1"/>
      <c r="D22" s="1"/>
      <c r="E22" s="1"/>
      <c r="F22" s="1"/>
      <c r="G22" s="1"/>
      <c r="H22" s="1">
        <f>SUM(H6:H22)</f>
        <v>4.5</v>
      </c>
      <c r="I22" s="1">
        <f>SUM(I8:I22)</f>
        <v>5</v>
      </c>
      <c r="J22" s="1">
        <f>SUM(J8:J22)</f>
        <v>14</v>
      </c>
      <c r="K22" s="1">
        <f>SUM(K8:K22)</f>
        <v>4</v>
      </c>
      <c r="L22" s="1">
        <f>SUM(L8:L22)</f>
        <v>2</v>
      </c>
      <c r="M22" s="1">
        <f>SUM(M8:M22)</f>
        <v>1</v>
      </c>
      <c r="N22" s="1">
        <f>SUM(N17:N22)</f>
        <v>2</v>
      </c>
      <c r="O22" s="1">
        <f>SUM(O17:O22)</f>
        <v>3</v>
      </c>
      <c r="P22" s="72">
        <f>SUM(P8:P22)</f>
        <v>109.5</v>
      </c>
      <c r="Q22" s="36">
        <f>SUM(Q8:Q22)</f>
        <v>-4.5</v>
      </c>
      <c r="R22" s="1">
        <f>SUM(R8:R22)</f>
        <v>105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8.7109375" style="0" hidden="1" customWidth="1"/>
    <col min="3" max="3" width="8.421875" style="0" customWidth="1"/>
    <col min="4" max="4" width="10.28125" style="0" customWidth="1"/>
    <col min="5" max="5" width="8.00390625" style="0" customWidth="1"/>
    <col min="6" max="6" width="6.421875" style="0" customWidth="1"/>
    <col min="7" max="7" width="8.57421875" style="0" customWidth="1"/>
    <col min="8" max="8" width="6.57421875" style="0" customWidth="1"/>
    <col min="9" max="9" width="6.7109375" style="0" customWidth="1"/>
    <col min="10" max="10" width="5.28125" style="0" customWidth="1"/>
    <col min="11" max="11" width="0" style="0" hidden="1" customWidth="1"/>
    <col min="12" max="12" width="0.13671875" style="0" customWidth="1"/>
    <col min="13" max="13" width="12.28125" style="0" hidden="1" customWidth="1"/>
    <col min="14" max="14" width="5.7109375" style="0" hidden="1" customWidth="1"/>
    <col min="15" max="15" width="7.28125" style="0" customWidth="1"/>
    <col min="16" max="16" width="6.57421875" style="0" customWidth="1"/>
    <col min="17" max="17" width="7.140625" style="0" customWidth="1"/>
    <col min="18" max="18" width="8.28125" style="0" customWidth="1"/>
    <col min="19" max="20" width="7.00390625" style="0" customWidth="1"/>
  </cols>
  <sheetData>
    <row r="1" spans="1:18" ht="19.5" customHeight="1">
      <c r="A1" s="87"/>
      <c r="B1" s="87"/>
      <c r="C1" s="87"/>
      <c r="D1" s="87"/>
      <c r="E1" s="87"/>
      <c r="F1" s="87" t="s">
        <v>83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9" ht="18.75" customHeight="1">
      <c r="A2" s="87"/>
      <c r="B2" s="87"/>
      <c r="C2" s="87"/>
      <c r="D2" s="87"/>
      <c r="E2" s="87"/>
      <c r="F2" s="87" t="s">
        <v>84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33"/>
      <c r="R2" s="33"/>
      <c r="S2" s="33"/>
    </row>
    <row r="3" spans="2:18" ht="18" customHeight="1">
      <c r="B3" s="66"/>
      <c r="C3" s="66"/>
      <c r="D3" s="66" t="s">
        <v>85</v>
      </c>
      <c r="E3" s="33"/>
      <c r="F3" s="66"/>
      <c r="G3" s="33"/>
      <c r="H3" s="66"/>
      <c r="I3" s="66"/>
      <c r="J3" s="66"/>
      <c r="K3" s="66"/>
      <c r="L3" s="66"/>
      <c r="M3" s="66"/>
      <c r="N3" s="66"/>
      <c r="O3" s="66"/>
      <c r="P3" s="66"/>
      <c r="Q3" s="33"/>
      <c r="R3" s="33"/>
    </row>
    <row r="4" spans="3:8" ht="12.75">
      <c r="C4" s="56"/>
      <c r="D4" s="55"/>
      <c r="E4" s="55"/>
      <c r="F4" s="55"/>
      <c r="G4" s="55"/>
      <c r="H4" s="55"/>
    </row>
    <row r="5" spans="1:20" ht="12.75">
      <c r="A5" s="31"/>
      <c r="B5" s="31" t="s">
        <v>35</v>
      </c>
      <c r="C5" s="67" t="s">
        <v>86</v>
      </c>
      <c r="D5" s="13"/>
      <c r="E5" s="67" t="s">
        <v>87</v>
      </c>
      <c r="F5" s="8"/>
      <c r="G5" s="8"/>
      <c r="H5" s="8"/>
      <c r="I5" s="8"/>
      <c r="J5" s="13"/>
      <c r="K5" s="67" t="s">
        <v>88</v>
      </c>
      <c r="L5" s="83"/>
      <c r="M5" s="83"/>
      <c r="N5" s="84"/>
      <c r="O5" s="31"/>
      <c r="P5" s="31" t="s">
        <v>35</v>
      </c>
      <c r="Q5" s="37" t="s">
        <v>89</v>
      </c>
      <c r="R5" s="31"/>
      <c r="S5" s="1"/>
      <c r="T5" s="31" t="s">
        <v>90</v>
      </c>
    </row>
    <row r="6" spans="1:20" ht="12.75">
      <c r="A6" s="57" t="s">
        <v>53</v>
      </c>
      <c r="B6" s="59" t="s">
        <v>91</v>
      </c>
      <c r="C6" s="68" t="s">
        <v>92</v>
      </c>
      <c r="D6" s="70" t="s">
        <v>93</v>
      </c>
      <c r="E6" s="68" t="s">
        <v>94</v>
      </c>
      <c r="F6" s="37" t="s">
        <v>92</v>
      </c>
      <c r="G6" s="37" t="s">
        <v>93</v>
      </c>
      <c r="H6" s="31"/>
      <c r="I6" s="31"/>
      <c r="J6" s="90"/>
      <c r="K6" s="68" t="s">
        <v>94</v>
      </c>
      <c r="L6" s="37" t="s">
        <v>92</v>
      </c>
      <c r="M6" s="37" t="s">
        <v>93</v>
      </c>
      <c r="N6" s="70"/>
      <c r="O6" s="59" t="s">
        <v>95</v>
      </c>
      <c r="P6" s="59" t="s">
        <v>54</v>
      </c>
      <c r="Q6" s="59" t="s">
        <v>96</v>
      </c>
      <c r="R6" s="57"/>
      <c r="S6" s="1"/>
      <c r="T6" s="57" t="s">
        <v>97</v>
      </c>
    </row>
    <row r="7" spans="1:20" ht="12.75">
      <c r="A7" s="32" t="s">
        <v>66</v>
      </c>
      <c r="B7" s="58" t="s">
        <v>93</v>
      </c>
      <c r="C7" s="69" t="s">
        <v>70</v>
      </c>
      <c r="D7" s="48" t="s">
        <v>98</v>
      </c>
      <c r="E7" s="71" t="s">
        <v>99</v>
      </c>
      <c r="F7" s="32" t="s">
        <v>70</v>
      </c>
      <c r="G7" s="58" t="s">
        <v>100</v>
      </c>
      <c r="H7" s="58" t="s">
        <v>101</v>
      </c>
      <c r="I7" s="58" t="s">
        <v>102</v>
      </c>
      <c r="J7" s="48" t="s">
        <v>12</v>
      </c>
      <c r="K7" s="71" t="s">
        <v>99</v>
      </c>
      <c r="L7" s="58" t="s">
        <v>70</v>
      </c>
      <c r="M7" s="58" t="s">
        <v>102</v>
      </c>
      <c r="N7" s="48" t="s">
        <v>12</v>
      </c>
      <c r="O7" s="32" t="s">
        <v>103</v>
      </c>
      <c r="P7" s="58" t="s">
        <v>93</v>
      </c>
      <c r="Q7" s="58" t="s">
        <v>104</v>
      </c>
      <c r="R7" s="58" t="s">
        <v>105</v>
      </c>
      <c r="S7" s="1" t="s">
        <v>65</v>
      </c>
      <c r="T7" s="32" t="s">
        <v>106</v>
      </c>
    </row>
    <row r="8" spans="1:19" ht="12.75">
      <c r="A8" s="1"/>
      <c r="B8" s="1"/>
      <c r="C8" s="11"/>
      <c r="D8" s="14"/>
      <c r="E8" s="11"/>
      <c r="F8" s="1"/>
      <c r="G8" s="1"/>
      <c r="H8" s="1"/>
      <c r="I8" s="1"/>
      <c r="J8" s="14"/>
      <c r="K8" s="11"/>
      <c r="L8" s="1"/>
      <c r="M8" s="1"/>
      <c r="N8" s="14"/>
      <c r="O8" s="1"/>
      <c r="P8" s="1"/>
      <c r="R8" s="1"/>
      <c r="S8" s="1"/>
    </row>
    <row r="9" spans="1:20" ht="12.75">
      <c r="A9" s="60" t="s">
        <v>15</v>
      </c>
      <c r="B9" s="1">
        <v>12</v>
      </c>
      <c r="C9" s="11">
        <v>256</v>
      </c>
      <c r="D9" s="14">
        <v>2</v>
      </c>
      <c r="E9" s="11">
        <v>0</v>
      </c>
      <c r="F9" s="1">
        <v>0</v>
      </c>
      <c r="G9" s="1">
        <v>0</v>
      </c>
      <c r="H9" s="1">
        <v>0</v>
      </c>
      <c r="I9" s="1">
        <v>0</v>
      </c>
      <c r="J9" s="14">
        <v>0</v>
      </c>
      <c r="K9" s="11">
        <v>0</v>
      </c>
      <c r="L9" s="1">
        <v>0</v>
      </c>
      <c r="M9" s="1">
        <v>0</v>
      </c>
      <c r="N9" s="14">
        <v>0</v>
      </c>
      <c r="O9" s="1">
        <v>0</v>
      </c>
      <c r="P9" s="1">
        <v>2</v>
      </c>
      <c r="Q9" s="16">
        <f aca="true" t="shared" si="0" ref="Q9:Q15">C9/P9</f>
        <v>128</v>
      </c>
      <c r="R9" s="1"/>
      <c r="S9" s="89">
        <v>2</v>
      </c>
      <c r="T9" s="16">
        <f aca="true" t="shared" si="1" ref="T9:T15">C9/S9</f>
        <v>128</v>
      </c>
    </row>
    <row r="10" spans="1:20" ht="12.75">
      <c r="A10" s="92" t="s">
        <v>16</v>
      </c>
      <c r="B10" s="1">
        <v>10</v>
      </c>
      <c r="C10" s="11">
        <v>370</v>
      </c>
      <c r="D10" s="14">
        <v>2</v>
      </c>
      <c r="E10" s="11">
        <v>0</v>
      </c>
      <c r="F10" s="1">
        <v>0</v>
      </c>
      <c r="G10" s="1">
        <v>0</v>
      </c>
      <c r="H10" s="1">
        <v>0</v>
      </c>
      <c r="I10" s="1">
        <v>0</v>
      </c>
      <c r="J10" s="14">
        <v>0</v>
      </c>
      <c r="K10" s="11">
        <v>0</v>
      </c>
      <c r="L10" s="1">
        <v>0</v>
      </c>
      <c r="M10" s="1">
        <v>0</v>
      </c>
      <c r="N10" s="14">
        <v>0</v>
      </c>
      <c r="O10" s="1">
        <v>0</v>
      </c>
      <c r="P10" s="1">
        <v>2</v>
      </c>
      <c r="Q10" s="16">
        <f t="shared" si="0"/>
        <v>185</v>
      </c>
      <c r="R10" s="1"/>
      <c r="S10" s="89">
        <v>2</v>
      </c>
      <c r="T10" s="16">
        <f t="shared" si="1"/>
        <v>185</v>
      </c>
    </row>
    <row r="11" spans="1:20" ht="12.75">
      <c r="A11" s="61" t="s">
        <v>23</v>
      </c>
      <c r="B11" s="1">
        <v>17</v>
      </c>
      <c r="C11" s="11">
        <v>530</v>
      </c>
      <c r="D11" s="14">
        <v>3</v>
      </c>
      <c r="E11" s="11">
        <v>0</v>
      </c>
      <c r="F11" s="1">
        <v>0</v>
      </c>
      <c r="G11" s="1">
        <v>0</v>
      </c>
      <c r="H11" s="1">
        <v>0</v>
      </c>
      <c r="I11" s="1">
        <v>0</v>
      </c>
      <c r="J11" s="14">
        <v>0</v>
      </c>
      <c r="K11" s="11">
        <v>0</v>
      </c>
      <c r="L11" s="1">
        <v>0</v>
      </c>
      <c r="M11" s="1">
        <v>0</v>
      </c>
      <c r="N11" s="14">
        <v>0</v>
      </c>
      <c r="O11" s="1">
        <v>0</v>
      </c>
      <c r="P11" s="1">
        <v>3</v>
      </c>
      <c r="Q11" s="16">
        <f t="shared" si="0"/>
        <v>176.66666666666666</v>
      </c>
      <c r="R11" s="1"/>
      <c r="S11" s="89">
        <v>3</v>
      </c>
      <c r="T11" s="16">
        <f t="shared" si="1"/>
        <v>176.66666666666666</v>
      </c>
    </row>
    <row r="12" spans="1:20" ht="12.75">
      <c r="A12" s="91" t="s">
        <v>26</v>
      </c>
      <c r="B12" s="1">
        <v>4</v>
      </c>
      <c r="C12" s="11">
        <v>57</v>
      </c>
      <c r="D12" s="14">
        <v>1</v>
      </c>
      <c r="E12" s="11">
        <v>0</v>
      </c>
      <c r="F12" s="1">
        <v>0</v>
      </c>
      <c r="G12" s="1">
        <v>0</v>
      </c>
      <c r="H12" s="1">
        <v>0</v>
      </c>
      <c r="I12" s="1">
        <v>0</v>
      </c>
      <c r="J12" s="14">
        <v>0</v>
      </c>
      <c r="K12" s="11">
        <v>0</v>
      </c>
      <c r="L12" s="1">
        <v>0</v>
      </c>
      <c r="M12" s="1">
        <v>0</v>
      </c>
      <c r="N12" s="14">
        <v>0</v>
      </c>
      <c r="O12" s="1">
        <v>0</v>
      </c>
      <c r="P12" s="1">
        <v>1</v>
      </c>
      <c r="Q12" s="16">
        <f t="shared" si="0"/>
        <v>57</v>
      </c>
      <c r="R12" s="1"/>
      <c r="S12" s="89">
        <v>1</v>
      </c>
      <c r="T12" s="16">
        <f t="shared" si="1"/>
        <v>57</v>
      </c>
    </row>
    <row r="13" spans="1:20" ht="12.75">
      <c r="A13" s="62" t="s">
        <v>27</v>
      </c>
      <c r="B13" s="1">
        <v>10</v>
      </c>
      <c r="C13" s="11">
        <v>300</v>
      </c>
      <c r="D13" s="14">
        <v>2</v>
      </c>
      <c r="E13" s="11">
        <v>0</v>
      </c>
      <c r="F13" s="1">
        <v>0</v>
      </c>
      <c r="G13" s="1">
        <v>0</v>
      </c>
      <c r="H13" s="1">
        <v>0</v>
      </c>
      <c r="I13" s="1">
        <v>0</v>
      </c>
      <c r="J13" s="14">
        <v>0</v>
      </c>
      <c r="K13" s="11">
        <v>0</v>
      </c>
      <c r="L13" s="1">
        <v>0</v>
      </c>
      <c r="M13" s="1">
        <v>0</v>
      </c>
      <c r="N13" s="14">
        <v>0</v>
      </c>
      <c r="O13" s="1">
        <v>0</v>
      </c>
      <c r="P13" s="1">
        <v>2</v>
      </c>
      <c r="Q13" s="16">
        <f t="shared" si="0"/>
        <v>150</v>
      </c>
      <c r="R13" s="1"/>
      <c r="S13" s="89">
        <v>2</v>
      </c>
      <c r="T13" s="16">
        <f t="shared" si="1"/>
        <v>150</v>
      </c>
    </row>
    <row r="14" spans="1:20" ht="12.75">
      <c r="A14" s="92" t="s">
        <v>21</v>
      </c>
      <c r="B14" s="1">
        <v>16</v>
      </c>
      <c r="C14" s="11">
        <v>270</v>
      </c>
      <c r="D14" s="14">
        <v>3.5</v>
      </c>
      <c r="E14" s="11">
        <v>0</v>
      </c>
      <c r="F14" s="1">
        <v>0</v>
      </c>
      <c r="G14" s="1">
        <v>0</v>
      </c>
      <c r="H14" s="1">
        <v>0</v>
      </c>
      <c r="I14" s="1">
        <v>0</v>
      </c>
      <c r="J14" s="14">
        <v>0</v>
      </c>
      <c r="K14" s="11">
        <v>0</v>
      </c>
      <c r="L14" s="1">
        <v>0</v>
      </c>
      <c r="M14" s="1">
        <v>0</v>
      </c>
      <c r="N14" s="14">
        <v>0</v>
      </c>
      <c r="O14" s="1">
        <v>0</v>
      </c>
      <c r="P14" s="1">
        <v>3.5</v>
      </c>
      <c r="Q14" s="16">
        <f t="shared" si="0"/>
        <v>77.14285714285714</v>
      </c>
      <c r="R14" s="36">
        <v>-1.5</v>
      </c>
      <c r="S14" s="89">
        <v>2</v>
      </c>
      <c r="T14" s="16">
        <f t="shared" si="1"/>
        <v>135</v>
      </c>
    </row>
    <row r="15" spans="1:20" ht="12.75">
      <c r="A15" s="77" t="s">
        <v>22</v>
      </c>
      <c r="B15" s="1">
        <v>9</v>
      </c>
      <c r="C15" s="11">
        <v>120</v>
      </c>
      <c r="D15" s="14">
        <v>1.5</v>
      </c>
      <c r="E15" s="11">
        <v>0</v>
      </c>
      <c r="F15" s="1">
        <v>0</v>
      </c>
      <c r="G15" s="1">
        <v>0</v>
      </c>
      <c r="H15" s="1">
        <v>0</v>
      </c>
      <c r="I15" s="1">
        <v>0</v>
      </c>
      <c r="J15" s="14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1.5</v>
      </c>
      <c r="Q15" s="16">
        <f t="shared" si="0"/>
        <v>80</v>
      </c>
      <c r="R15" s="36"/>
      <c r="S15" s="89">
        <v>1.5</v>
      </c>
      <c r="T15" s="16">
        <f t="shared" si="1"/>
        <v>80</v>
      </c>
    </row>
    <row r="16" spans="3:20" ht="12.75">
      <c r="C16" s="81"/>
      <c r="E16" s="81"/>
      <c r="J16" s="82"/>
      <c r="Q16" s="1"/>
      <c r="R16" s="36"/>
      <c r="S16" s="89"/>
      <c r="T16" s="1"/>
    </row>
    <row r="17" spans="1:20" ht="12.75">
      <c r="A17" s="91" t="s">
        <v>107</v>
      </c>
      <c r="B17" s="1">
        <v>16</v>
      </c>
      <c r="C17" s="11">
        <v>0</v>
      </c>
      <c r="D17" s="14">
        <v>0</v>
      </c>
      <c r="E17" s="11">
        <v>0</v>
      </c>
      <c r="F17" s="1">
        <v>0</v>
      </c>
      <c r="G17" s="1">
        <v>0</v>
      </c>
      <c r="H17" s="1">
        <v>0</v>
      </c>
      <c r="I17" s="1">
        <v>0</v>
      </c>
      <c r="J17" s="14">
        <v>0</v>
      </c>
      <c r="K17" s="11"/>
      <c r="L17" s="1"/>
      <c r="M17" s="1"/>
      <c r="N17" s="14"/>
      <c r="O17" s="1"/>
      <c r="P17" s="1"/>
      <c r="Q17" s="1"/>
      <c r="R17" s="36"/>
      <c r="S17" s="89"/>
      <c r="T17" s="1"/>
    </row>
    <row r="18" spans="1:20" ht="12.75">
      <c r="A18" s="93" t="s">
        <v>17</v>
      </c>
      <c r="B18" s="1">
        <v>21</v>
      </c>
      <c r="C18" s="11">
        <v>0</v>
      </c>
      <c r="D18" s="14">
        <v>0</v>
      </c>
      <c r="E18" s="11">
        <v>600</v>
      </c>
      <c r="F18" s="1">
        <v>350</v>
      </c>
      <c r="G18" s="1">
        <v>1</v>
      </c>
      <c r="H18" s="1">
        <v>1</v>
      </c>
      <c r="I18" s="1">
        <v>4.5</v>
      </c>
      <c r="J18" s="14">
        <v>0</v>
      </c>
      <c r="K18" s="11">
        <v>0</v>
      </c>
      <c r="L18" s="1">
        <v>0</v>
      </c>
      <c r="M18" s="54">
        <v>0</v>
      </c>
      <c r="N18" s="18">
        <v>0</v>
      </c>
      <c r="O18" s="1">
        <v>1</v>
      </c>
      <c r="P18" s="1">
        <v>7</v>
      </c>
      <c r="Q18" s="16">
        <f aca="true" t="shared" si="2" ref="Q18:Q24">F18/P18</f>
        <v>50</v>
      </c>
      <c r="R18" s="36">
        <v>-1.5</v>
      </c>
      <c r="S18" s="89">
        <v>6</v>
      </c>
      <c r="T18" s="16">
        <f aca="true" t="shared" si="3" ref="T18:T23">F18/S18</f>
        <v>58.333333333333336</v>
      </c>
    </row>
    <row r="19" spans="1:20" ht="12.75">
      <c r="A19" s="93" t="s">
        <v>19</v>
      </c>
      <c r="B19" s="1">
        <v>21</v>
      </c>
      <c r="C19" s="11">
        <v>0</v>
      </c>
      <c r="D19" s="14">
        <v>0</v>
      </c>
      <c r="E19" s="11">
        <v>450</v>
      </c>
      <c r="F19" s="1">
        <v>401</v>
      </c>
      <c r="G19" s="1">
        <v>1</v>
      </c>
      <c r="H19" s="1">
        <v>1</v>
      </c>
      <c r="I19" s="1">
        <v>5</v>
      </c>
      <c r="J19" s="14">
        <v>0</v>
      </c>
      <c r="K19" s="11">
        <v>0</v>
      </c>
      <c r="L19" s="1">
        <v>0</v>
      </c>
      <c r="M19" s="1">
        <v>0</v>
      </c>
      <c r="N19" s="14">
        <v>0</v>
      </c>
      <c r="O19" s="1">
        <v>1</v>
      </c>
      <c r="P19" s="1">
        <v>8</v>
      </c>
      <c r="Q19" s="16">
        <f t="shared" si="2"/>
        <v>50.125</v>
      </c>
      <c r="R19" s="36">
        <v>-1</v>
      </c>
      <c r="S19" s="89">
        <v>7</v>
      </c>
      <c r="T19" s="16">
        <f t="shared" si="3"/>
        <v>57.285714285714285</v>
      </c>
    </row>
    <row r="20" spans="1:20" ht="12.75">
      <c r="A20" s="93" t="s">
        <v>20</v>
      </c>
      <c r="B20">
        <v>18</v>
      </c>
      <c r="C20" s="81">
        <v>0</v>
      </c>
      <c r="D20" s="82">
        <v>0</v>
      </c>
      <c r="E20" s="81">
        <v>400</v>
      </c>
      <c r="F20" s="1">
        <v>438</v>
      </c>
      <c r="G20" s="1">
        <v>0</v>
      </c>
      <c r="H20" s="1">
        <v>1</v>
      </c>
      <c r="I20" s="1">
        <v>8</v>
      </c>
      <c r="J20" s="82">
        <v>0</v>
      </c>
      <c r="K20" s="81">
        <v>0</v>
      </c>
      <c r="L20" s="1">
        <v>0</v>
      </c>
      <c r="M20" s="1">
        <v>0</v>
      </c>
      <c r="N20" s="82">
        <v>0</v>
      </c>
      <c r="O20">
        <v>1</v>
      </c>
      <c r="P20">
        <v>10</v>
      </c>
      <c r="Q20" s="16">
        <f t="shared" si="2"/>
        <v>43.8</v>
      </c>
      <c r="R20" s="36">
        <v>-2</v>
      </c>
      <c r="S20" s="89">
        <v>8</v>
      </c>
      <c r="T20" s="16">
        <f t="shared" si="3"/>
        <v>54.75</v>
      </c>
    </row>
    <row r="21" spans="1:20" ht="12.75">
      <c r="A21" s="93" t="s">
        <v>24</v>
      </c>
      <c r="B21" s="1">
        <v>20</v>
      </c>
      <c r="C21" s="11">
        <v>0</v>
      </c>
      <c r="D21" s="14">
        <v>0</v>
      </c>
      <c r="E21" s="11">
        <v>500</v>
      </c>
      <c r="F21" s="1">
        <v>420</v>
      </c>
      <c r="G21" s="1">
        <v>1</v>
      </c>
      <c r="H21" s="1">
        <v>1</v>
      </c>
      <c r="I21" s="1">
        <v>4</v>
      </c>
      <c r="J21" s="14">
        <v>1</v>
      </c>
      <c r="K21" s="11">
        <v>0</v>
      </c>
      <c r="L21" s="1">
        <v>0</v>
      </c>
      <c r="M21" s="1">
        <v>0</v>
      </c>
      <c r="N21" s="14">
        <v>0</v>
      </c>
      <c r="O21" s="1">
        <v>1</v>
      </c>
      <c r="P21" s="1">
        <v>8</v>
      </c>
      <c r="Q21" s="16">
        <f t="shared" si="2"/>
        <v>52.5</v>
      </c>
      <c r="R21" s="36">
        <v>-1</v>
      </c>
      <c r="S21" s="89">
        <v>7</v>
      </c>
      <c r="T21" s="16">
        <f t="shared" si="3"/>
        <v>60</v>
      </c>
    </row>
    <row r="22" spans="1:20" ht="12.75">
      <c r="A22" s="91" t="s">
        <v>28</v>
      </c>
      <c r="B22" s="1">
        <v>18</v>
      </c>
      <c r="C22" s="11">
        <v>0</v>
      </c>
      <c r="D22" s="14">
        <v>0</v>
      </c>
      <c r="E22" s="11">
        <v>600</v>
      </c>
      <c r="F22" s="1">
        <v>400</v>
      </c>
      <c r="G22" s="1">
        <v>1</v>
      </c>
      <c r="H22" s="1">
        <v>0</v>
      </c>
      <c r="I22" s="1">
        <v>6</v>
      </c>
      <c r="J22" s="14">
        <v>0</v>
      </c>
      <c r="K22" s="11">
        <v>0</v>
      </c>
      <c r="L22" s="1">
        <v>0</v>
      </c>
      <c r="M22" s="1">
        <v>0</v>
      </c>
      <c r="N22" s="14">
        <v>0</v>
      </c>
      <c r="O22" s="1">
        <v>1</v>
      </c>
      <c r="P22" s="1">
        <v>8</v>
      </c>
      <c r="Q22" s="16">
        <f t="shared" si="2"/>
        <v>50</v>
      </c>
      <c r="R22" s="36">
        <v>-1</v>
      </c>
      <c r="S22" s="89">
        <v>7</v>
      </c>
      <c r="T22" s="16">
        <f t="shared" si="3"/>
        <v>57.142857142857146</v>
      </c>
    </row>
    <row r="23" spans="1:20" ht="12.75" customHeight="1">
      <c r="A23" s="91" t="s">
        <v>29</v>
      </c>
      <c r="B23" s="1">
        <v>27</v>
      </c>
      <c r="C23" s="11">
        <v>0</v>
      </c>
      <c r="D23" s="14">
        <v>0</v>
      </c>
      <c r="E23" s="11">
        <v>800</v>
      </c>
      <c r="F23" s="1">
        <v>600</v>
      </c>
      <c r="G23" s="1">
        <v>1</v>
      </c>
      <c r="H23" s="1">
        <v>1</v>
      </c>
      <c r="I23" s="1">
        <v>6</v>
      </c>
      <c r="J23" s="14">
        <v>0</v>
      </c>
      <c r="K23" s="11">
        <v>0</v>
      </c>
      <c r="L23" s="1">
        <v>0</v>
      </c>
      <c r="M23" s="1">
        <v>0</v>
      </c>
      <c r="N23" s="14">
        <v>0</v>
      </c>
      <c r="O23" s="1">
        <v>1</v>
      </c>
      <c r="P23" s="1">
        <v>9</v>
      </c>
      <c r="Q23" s="16">
        <f t="shared" si="2"/>
        <v>66.66666666666667</v>
      </c>
      <c r="R23" s="36">
        <v>0</v>
      </c>
      <c r="S23" s="89">
        <v>9</v>
      </c>
      <c r="T23" s="16">
        <f t="shared" si="3"/>
        <v>66.66666666666667</v>
      </c>
    </row>
    <row r="24" spans="1:20" ht="15" customHeight="1">
      <c r="A24" s="1" t="s">
        <v>51</v>
      </c>
      <c r="B24" s="1">
        <v>32</v>
      </c>
      <c r="C24" s="11">
        <v>0</v>
      </c>
      <c r="D24" s="1">
        <v>0</v>
      </c>
      <c r="E24" s="1">
        <v>500</v>
      </c>
      <c r="F24" s="1">
        <v>410</v>
      </c>
      <c r="G24" s="1">
        <v>1</v>
      </c>
      <c r="H24" s="1">
        <v>1</v>
      </c>
      <c r="I24" s="1">
        <v>8</v>
      </c>
      <c r="J24" s="14">
        <v>0</v>
      </c>
      <c r="K24" s="1">
        <v>0</v>
      </c>
      <c r="L24" s="1">
        <v>0</v>
      </c>
      <c r="M24" s="1">
        <v>0</v>
      </c>
      <c r="N24" s="1">
        <v>0</v>
      </c>
      <c r="O24" s="1">
        <v>1</v>
      </c>
      <c r="P24" s="1">
        <v>11</v>
      </c>
      <c r="Q24" s="16">
        <f t="shared" si="2"/>
        <v>37.27272727272727</v>
      </c>
      <c r="R24" s="1">
        <v>0</v>
      </c>
      <c r="S24" s="89">
        <v>11</v>
      </c>
      <c r="T24" s="1">
        <v>37.27</v>
      </c>
    </row>
    <row r="25" spans="1:20" ht="20.25" customHeight="1">
      <c r="A25" s="1" t="s">
        <v>30</v>
      </c>
      <c r="B25" s="1">
        <f>SUM(B9:B25)</f>
        <v>251</v>
      </c>
      <c r="C25" s="12">
        <f>SUM(C9:C25)</f>
        <v>1903</v>
      </c>
      <c r="D25" s="15">
        <f>SUM(D9:D25)</f>
        <v>15</v>
      </c>
      <c r="E25" s="12">
        <f>SUM(E18:E25)</f>
        <v>3850</v>
      </c>
      <c r="F25" s="9">
        <f>SUM(F18:F25)</f>
        <v>3019</v>
      </c>
      <c r="G25" s="9">
        <f aca="true" t="shared" si="4" ref="G25:P25">SUM(G9:G25)</f>
        <v>6</v>
      </c>
      <c r="H25" s="9">
        <f t="shared" si="4"/>
        <v>6</v>
      </c>
      <c r="I25" s="9">
        <f t="shared" si="4"/>
        <v>41.5</v>
      </c>
      <c r="J25" s="15">
        <f t="shared" si="4"/>
        <v>1</v>
      </c>
      <c r="K25" s="12">
        <f t="shared" si="4"/>
        <v>0</v>
      </c>
      <c r="L25" s="9">
        <f t="shared" si="4"/>
        <v>0</v>
      </c>
      <c r="M25" s="9">
        <f t="shared" si="4"/>
        <v>0</v>
      </c>
      <c r="N25" s="15">
        <f t="shared" si="4"/>
        <v>0</v>
      </c>
      <c r="O25" s="1">
        <f t="shared" si="4"/>
        <v>7</v>
      </c>
      <c r="P25" s="1">
        <f t="shared" si="4"/>
        <v>76</v>
      </c>
      <c r="Q25" s="16"/>
      <c r="R25" s="88">
        <f>SUM(R9:R25)</f>
        <v>-8</v>
      </c>
      <c r="S25" s="89">
        <f>SUM(S9:S25)</f>
        <v>68.5</v>
      </c>
      <c r="T25" s="32"/>
    </row>
    <row r="27" spans="5:6" ht="12.75">
      <c r="E27" s="80"/>
      <c r="F27" s="80"/>
    </row>
    <row r="28" ht="12.75">
      <c r="F28" s="80"/>
    </row>
    <row r="30" spans="1:2" ht="12.75">
      <c r="A30" t="s">
        <v>107</v>
      </c>
      <c r="B30" t="s">
        <v>108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&amp;R12. sz. melléklet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