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6" activeTab="6"/>
  </bookViews>
  <sheets>
    <sheet name="áthúzódó" sheetId="1" state="hidden" r:id="rId1"/>
    <sheet name="06.28" sheetId="2" state="hidden" r:id="rId2"/>
    <sheet name="2003. évi költségvetés" sheetId="3" state="hidden" r:id="rId3"/>
    <sheet name="2003 áthúzódó" sheetId="4" state="hidden" r:id="rId4"/>
    <sheet name="09.12" sheetId="5" state="hidden" r:id="rId5"/>
    <sheet name="02.28" sheetId="6" state="hidden" r:id="rId6"/>
    <sheet name="éves beszámoló" sheetId="7" r:id="rId7"/>
    <sheet name="12.12" sheetId="8" state="hidden" r:id="rId8"/>
    <sheet name="3.negyedéves beszámoló" sheetId="9" state="hidden" r:id="rId9"/>
    <sheet name="félévi b." sheetId="10" state="hidden" r:id="rId10"/>
  </sheets>
  <definedNames>
    <definedName name="Nyomtatás_Cím">'06.28'!$2:$6</definedName>
    <definedName name="Nyomtatás_Cím">'félévi b.'!$2:$4</definedName>
    <definedName name="_xlnm.Print_Area" localSheetId="3">'2003 áthúzódó'!$A:$IV</definedName>
    <definedName name="_xlnm.Print_Area" localSheetId="0">'áthúzódó'!$A:$IV</definedName>
    <definedName name="_xlnm.Print_Area" localSheetId="6">'éves beszámoló'!$A$1:$H$74</definedName>
  </definedNames>
  <calcPr fullCalcOnLoad="1"/>
</workbook>
</file>

<file path=xl/sharedStrings.xml><?xml version="1.0" encoding="utf-8"?>
<sst xmlns="http://schemas.openxmlformats.org/spreadsheetml/2006/main" count="1092" uniqueCount="180">
  <si>
    <t>ezer Ft.</t>
  </si>
  <si>
    <t>Megnevezés</t>
  </si>
  <si>
    <t>Módosított</t>
  </si>
  <si>
    <t>Pótigény</t>
  </si>
  <si>
    <t>Eltérés</t>
  </si>
  <si>
    <t>Megjegyzés</t>
  </si>
  <si>
    <t>előirányzat</t>
  </si>
  <si>
    <t>illetve</t>
  </si>
  <si>
    <t>új</t>
  </si>
  <si>
    <t>(+ -)</t>
  </si>
  <si>
    <t>átcsoportosítás</t>
  </si>
  <si>
    <t>áthúzódó kiadások:</t>
  </si>
  <si>
    <t xml:space="preserve"> - Kossuth tér 4. Utcai homlokzat és tetőfelújítás</t>
  </si>
  <si>
    <t>áthúzódó</t>
  </si>
  <si>
    <t xml:space="preserve"> - Nádasdi u.-i lakások felújítása (4 db.)</t>
  </si>
  <si>
    <t xml:space="preserve"> - Cseri u. 10.sz. épületben lakások felújítása</t>
  </si>
  <si>
    <t xml:space="preserve"> - Mikszáth K. u.2. Tetőszerkezet felújítása</t>
  </si>
  <si>
    <t xml:space="preserve"> - Szolgáltatóház Patyolat feletti részének</t>
  </si>
  <si>
    <t xml:space="preserve">   tetőfelújítása</t>
  </si>
  <si>
    <t xml:space="preserve"> - Béke u.25. X/3 lakás ablakainak javítása</t>
  </si>
  <si>
    <t xml:space="preserve"> - Béke u. 67-69 sz. ingatlan homlokzat </t>
  </si>
  <si>
    <t xml:space="preserve">   szigetelése felújítása</t>
  </si>
  <si>
    <t xml:space="preserve"> - Honvéd u. 15-17-19 sz. ingatlan homlokzat </t>
  </si>
  <si>
    <t xml:space="preserve">   szigetelése és nyílászárók cseréje</t>
  </si>
  <si>
    <t xml:space="preserve"> - Füredi u. 37-39 sz. ingatlan homlokzat</t>
  </si>
  <si>
    <t xml:space="preserve"> - Szondi u. 7. sz. ingatlan bejárati ajtók cseréje</t>
  </si>
  <si>
    <t>ebből áthúzódó: 1.650</t>
  </si>
  <si>
    <t>áthúzódó kiadások összesen:</t>
  </si>
  <si>
    <t xml:space="preserve"> - Vegyes tulajdonú épületek felújítása </t>
  </si>
  <si>
    <t xml:space="preserve"> - Szociális bérlakások újrahasznosítás </t>
  </si>
  <si>
    <t xml:space="preserve">   előtti lakhatást gátló hibáinak kijavítása</t>
  </si>
  <si>
    <t xml:space="preserve"> - Kémények béléscsövezése (keretösszeg)</t>
  </si>
  <si>
    <t xml:space="preserve"> - Tartalékkeret</t>
  </si>
  <si>
    <t xml:space="preserve"> Új induló feladatok keretösszege</t>
  </si>
  <si>
    <t xml:space="preserve"> - Ady E u. 15. udvari lakás felújítása</t>
  </si>
  <si>
    <t>X</t>
  </si>
  <si>
    <t xml:space="preserve"> - Bajcsy Zs. u. 29. 2 db WC kialakítása</t>
  </si>
  <si>
    <t xml:space="preserve"> - Fő u. 57. raktár felújítása </t>
  </si>
  <si>
    <t xml:space="preserve"> - Vásárcsarnok víz-villany korszerűsítése</t>
  </si>
  <si>
    <t xml:space="preserve"> - SÁVHÁZ :</t>
  </si>
  <si>
    <t xml:space="preserve">    - lépcsőházankénti hőfokszabályozó kiépítése</t>
  </si>
  <si>
    <t xml:space="preserve">    - É-i függőfolyosó melletti kopolitüveg csere</t>
  </si>
  <si>
    <t xml:space="preserve"> - Fő u. 76. hőszigetelés</t>
  </si>
  <si>
    <t xml:space="preserve"> - Ady E u. 4. homlokzat és portál felújítás,</t>
  </si>
  <si>
    <t xml:space="preserve">   tetőszerkezet felújítása (I. ütem folytatása)</t>
  </si>
  <si>
    <t xml:space="preserve"> - Keleti temető ravatalozó felújítása</t>
  </si>
  <si>
    <t>További 794 eFt-ot a Somogy Megyei</t>
  </si>
  <si>
    <t>Temetkezési Kft. vállalt.</t>
  </si>
  <si>
    <t>Új induló feladatok összesen:</t>
  </si>
  <si>
    <t xml:space="preserve"> Összesen:</t>
  </si>
  <si>
    <t>Áthúzódó kiadások:</t>
  </si>
  <si>
    <t>Áthúzódó kiadások összesen:</t>
  </si>
  <si>
    <t xml:space="preserve"> - Béke u. 81-83. panelos lakóépület felújítása</t>
  </si>
  <si>
    <t xml:space="preserve">2.431 saját erő </t>
  </si>
  <si>
    <t xml:space="preserve"> - Kinizsi ltp. 5. panelos lakóépület felújítása</t>
  </si>
  <si>
    <t>4.362 saját erő</t>
  </si>
  <si>
    <t>2002. évi</t>
  </si>
  <si>
    <t>Szerződéses</t>
  </si>
  <si>
    <t>2002.</t>
  </si>
  <si>
    <t>Teljesítés</t>
  </si>
  <si>
    <t>eredeti</t>
  </si>
  <si>
    <t>módosított</t>
  </si>
  <si>
    <t>lekötöttség</t>
  </si>
  <si>
    <t>I. félévi</t>
  </si>
  <si>
    <t>%-a</t>
  </si>
  <si>
    <t>összege</t>
  </si>
  <si>
    <t>teljesítés</t>
  </si>
  <si>
    <t>-</t>
  </si>
  <si>
    <t xml:space="preserve"> Új induló feladatok keretösszege:</t>
  </si>
  <si>
    <t>Módosított előirányzat</t>
  </si>
  <si>
    <t>Módosított     új   előirányzat</t>
  </si>
  <si>
    <t>Eltérés (+-)</t>
  </si>
  <si>
    <t>Pótigény       illetve átcsoportosítás</t>
  </si>
  <si>
    <t>tartalékkeretből</t>
  </si>
  <si>
    <t xml:space="preserve"> - Szántó u. 5.  kapucsere </t>
  </si>
  <si>
    <t>eltér. megb. díj átvezetés önkorm. kiad.közé</t>
  </si>
  <si>
    <t xml:space="preserve"> Új induló feladatok:</t>
  </si>
  <si>
    <t>I-III.n.évi.</t>
  </si>
  <si>
    <t>megbízási díj átvez.önkorm.kiadások közé</t>
  </si>
  <si>
    <t xml:space="preserve"> - Balázs J. műterem felújítás</t>
  </si>
  <si>
    <t xml:space="preserve"> - Fő u. 76. 2 db Önk.bérlakás villamos hálózat átépítése</t>
  </si>
  <si>
    <t>lakossági befizetésekből</t>
  </si>
  <si>
    <t>tartalékkeretből átcsoportosítás</t>
  </si>
  <si>
    <t xml:space="preserve"> - Füredi u. 20-22. panelos lakóépület felújítása</t>
  </si>
  <si>
    <t xml:space="preserve"> - 48-as Ifjúsági u. 13. panelos lakóépület felújítása</t>
  </si>
  <si>
    <t>2757 saját erő</t>
  </si>
  <si>
    <t>5619 saját erő</t>
  </si>
  <si>
    <t>évi</t>
  </si>
  <si>
    <t>Eredeti        előirányzat</t>
  </si>
  <si>
    <t>Eredeti     új   előirányzat</t>
  </si>
  <si>
    <t xml:space="preserve">  - Sávház É-i függőfolyosó melletti kopolitüveg csere</t>
  </si>
  <si>
    <t>Módosított    előirányzat</t>
  </si>
  <si>
    <t>RÁFORDÍTÁSOK</t>
  </si>
  <si>
    <t>Összesen</t>
  </si>
  <si>
    <t>2002. évi teljesítés</t>
  </si>
  <si>
    <t>2003. évi terv</t>
  </si>
  <si>
    <t>Ebből Önkorm.forrás</t>
  </si>
  <si>
    <t>Áthúzódó kiadások</t>
  </si>
  <si>
    <t>Garanciális visszatartás</t>
  </si>
  <si>
    <t xml:space="preserve"> Tartalékkeret</t>
  </si>
  <si>
    <t xml:space="preserve"> - Sávház É-i függőfolyosó melletti kopolitüveg csere</t>
  </si>
  <si>
    <t>- Fő u. 76. tetőfelújítás</t>
  </si>
  <si>
    <t>100% önk.</t>
  </si>
  <si>
    <t>- Balázs János u.- műtermek tetőszigetelés I. ütem</t>
  </si>
  <si>
    <t>- Kossuth L. u. 2. udvari lakás feletti tető felújítás</t>
  </si>
  <si>
    <t>- Nádasdi u. 1/a-1/b. udvari illemhely kialakítása</t>
  </si>
  <si>
    <t>- Ady E. u. 8. udvari homlokzat felújítása</t>
  </si>
  <si>
    <t>66% tulajdon</t>
  </si>
  <si>
    <t>- Ady E. u. 3. tetőfelújítás</t>
  </si>
  <si>
    <t>- Ady E. u. 15. lakóház tetőfelújítás önerő</t>
  </si>
  <si>
    <t xml:space="preserve">   előtti lakhatást gátló hibáinak kijavítása és közérdekű hat.elhelyezés</t>
  </si>
  <si>
    <t>- Füredi u. 16-18.</t>
  </si>
  <si>
    <t>- Honvéd u. 37-39.</t>
  </si>
  <si>
    <t>- Damjanich u. 1/5.</t>
  </si>
  <si>
    <t>- Béke u. 89-91.</t>
  </si>
  <si>
    <t>- Honvéd u. 41.</t>
  </si>
  <si>
    <t>- 48-as Ifjúság u. 70-72.</t>
  </si>
  <si>
    <t>- Füredi u. 7/c.</t>
  </si>
  <si>
    <t>- Zaranyi ltp 10.</t>
  </si>
  <si>
    <t>- 48-as Ifjúság u. 42-44.</t>
  </si>
  <si>
    <t>- Honvéd u. 12.</t>
  </si>
  <si>
    <t>- Búzavirág u. 28-29.</t>
  </si>
  <si>
    <t>- Honvéd u. 43-45-47.</t>
  </si>
  <si>
    <t>- Honvéd u. 20/a.</t>
  </si>
  <si>
    <t>- Béke u. 59-61.</t>
  </si>
  <si>
    <t>- Kereszt u. 5-7.</t>
  </si>
  <si>
    <t>- Arany J. köz 6.</t>
  </si>
  <si>
    <t>- Béke u. 85-87.</t>
  </si>
  <si>
    <t>Panelfelújítások  2003.</t>
  </si>
  <si>
    <t>Összesen:</t>
  </si>
  <si>
    <t>Mindösszesen:</t>
  </si>
  <si>
    <t>GM pályázat</t>
  </si>
  <si>
    <t>- Sávház Copilit üvegfal csere folytatása</t>
  </si>
  <si>
    <t>Panelfelújítások összesen :</t>
  </si>
  <si>
    <t xml:space="preserve"> Mindösszesen:</t>
  </si>
  <si>
    <t>2.757 saját erő</t>
  </si>
  <si>
    <t>5.619 saját erő</t>
  </si>
  <si>
    <t>2905 saját erő</t>
  </si>
  <si>
    <t>1193 saját erő</t>
  </si>
  <si>
    <t>872 saját erő</t>
  </si>
  <si>
    <t>2312 saját erő</t>
  </si>
  <si>
    <t>5506 saját erő</t>
  </si>
  <si>
    <t>1997 saját erő</t>
  </si>
  <si>
    <t>1948 saját erő</t>
  </si>
  <si>
    <t>3684 saját erő</t>
  </si>
  <si>
    <t>2265 saját erő</t>
  </si>
  <si>
    <t>1317 saját erő</t>
  </si>
  <si>
    <t>7211 saját erő</t>
  </si>
  <si>
    <t>1033 saját erő</t>
  </si>
  <si>
    <t>965 saját erő</t>
  </si>
  <si>
    <t>7277 saját erő</t>
  </si>
  <si>
    <t>3267 saját erő</t>
  </si>
  <si>
    <t>- Dózsa Gy. u. 16. ( volt MHSZ ) - önk. helyiségek fűtésének kialakítása</t>
  </si>
  <si>
    <t>Tulajdonostársak pénzügyi hozzájárulása esetén 52,6%</t>
  </si>
  <si>
    <t>Panelfelújítások</t>
  </si>
  <si>
    <t xml:space="preserve">Panelfelújítások  </t>
  </si>
  <si>
    <t xml:space="preserve"> Új induló feladatok </t>
  </si>
  <si>
    <t>337/2002. (XI.28.) Önk. hat. alapján</t>
  </si>
  <si>
    <t>213/2002. (VI.20.) Önk. hat. alapján</t>
  </si>
  <si>
    <t>155/2002. (V.30.) Önk. hat. alapján</t>
  </si>
  <si>
    <t>2815 saját erő + 159 tartalékkeretből</t>
  </si>
  <si>
    <t>6881 saját erő + 705 tartalékkeretből</t>
  </si>
  <si>
    <t>Átvezetés tartalékkeretből</t>
  </si>
  <si>
    <t>Átvez. 463 Vegyes tulajd. ép. felújításához   Panelfelújításokhoz:                                        Béke u. 59-61. 159 ; Béke u. 85-87. 705</t>
  </si>
  <si>
    <t>- Zrinyi u. 1. homlokzat és tetőfelújítás</t>
  </si>
  <si>
    <t>- Dózsa Gy. u. 14. belső felújítása</t>
  </si>
  <si>
    <t>áthúzódó 1173</t>
  </si>
  <si>
    <t>áthúzódó 1500</t>
  </si>
  <si>
    <t>áthúzódó 74</t>
  </si>
  <si>
    <t>áthúzódó 59</t>
  </si>
  <si>
    <t>áthúzódó 492</t>
  </si>
  <si>
    <t>áthúzódó 1946</t>
  </si>
  <si>
    <t>áthúzódó 12960</t>
  </si>
  <si>
    <t>áthúzódó 704</t>
  </si>
  <si>
    <t>áthúzódó 8271</t>
  </si>
  <si>
    <t>áthúzódó 16856</t>
  </si>
  <si>
    <t>Áthúzódó:</t>
  </si>
  <si>
    <t>áthúzódó 42862</t>
  </si>
  <si>
    <t>áthúzódó 204377</t>
  </si>
  <si>
    <t>áthúzódó 160342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</si>
</sst>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"/>
    <numFmt numFmtId="165" formatCode="#,##0.00\ _F_t"/>
    <numFmt numFmtId="166" formatCode="0.0"/>
    <numFmt numFmtId="167" formatCode="#,##0.0"/>
    <numFmt numFmtId="168" formatCode="#.##000\ &quot;Ft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164" fontId="1" fillId="0" borderId="2" xfId="0" applyNumberFormat="1" applyFont="1" applyBorder="1" applyAlignment="1">
      <alignment/>
    </xf>
    <xf numFmtId="164" fontId="0" fillId="0" borderId="2" xfId="0" applyNumberForma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166" fontId="0" fillId="2" borderId="1" xfId="0" applyNumberFormat="1" applyFill="1" applyBorder="1" applyAlignment="1">
      <alignment horizontal="right"/>
    </xf>
    <xf numFmtId="166" fontId="2" fillId="2" borderId="2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166" fontId="5" fillId="2" borderId="2" xfId="0" applyNumberFormat="1" applyFont="1" applyFill="1" applyBorder="1" applyAlignment="1">
      <alignment/>
    </xf>
    <xf numFmtId="166" fontId="5" fillId="2" borderId="2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/>
    </xf>
    <xf numFmtId="166" fontId="6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5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5" fillId="2" borderId="7" xfId="0" applyNumberFormat="1" applyFont="1" applyFill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66" fontId="5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167" fontId="5" fillId="2" borderId="2" xfId="0" applyNumberFormat="1" applyFont="1" applyFill="1" applyBorder="1" applyAlignment="1">
      <alignment/>
    </xf>
    <xf numFmtId="167" fontId="5" fillId="0" borderId="2" xfId="0" applyNumberFormat="1" applyFont="1" applyBorder="1" applyAlignment="1">
      <alignment/>
    </xf>
    <xf numFmtId="167" fontId="5" fillId="2" borderId="2" xfId="0" applyNumberFormat="1" applyFont="1" applyFill="1" applyBorder="1" applyAlignment="1">
      <alignment horizontal="right"/>
    </xf>
    <xf numFmtId="167" fontId="6" fillId="2" borderId="4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7" fontId="5" fillId="2" borderId="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2" borderId="11" xfId="0" applyFont="1" applyFill="1" applyBorder="1" applyAlignment="1">
      <alignment/>
    </xf>
    <xf numFmtId="3" fontId="5" fillId="2" borderId="12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13" xfId="0" applyFont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" fillId="0" borderId="5" xfId="0" applyFont="1" applyBorder="1" applyAlignment="1">
      <alignment/>
    </xf>
    <xf numFmtId="3" fontId="6" fillId="2" borderId="4" xfId="0" applyNumberFormat="1" applyFont="1" applyFill="1" applyBorder="1" applyAlignment="1">
      <alignment horizontal="right"/>
    </xf>
    <xf numFmtId="167" fontId="6" fillId="2" borderId="4" xfId="0" applyNumberFormat="1" applyFont="1" applyFill="1" applyBorder="1" applyAlignment="1">
      <alignment horizontal="right"/>
    </xf>
    <xf numFmtId="166" fontId="6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6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4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5" fillId="2" borderId="2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49" fontId="8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5" fillId="0" borderId="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2" borderId="2" xfId="0" applyFont="1" applyFill="1" applyBorder="1" applyAlignment="1">
      <alignment/>
    </xf>
    <xf numFmtId="49" fontId="8" fillId="0" borderId="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right" vertical="center" wrapText="1"/>
    </xf>
    <xf numFmtId="10" fontId="8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7" fillId="0" borderId="4" xfId="0" applyNumberFormat="1" applyFont="1" applyBorder="1" applyAlignment="1">
      <alignment/>
    </xf>
    <xf numFmtId="0" fontId="8" fillId="0" borderId="4" xfId="0" applyFont="1" applyBorder="1" applyAlignment="1">
      <alignment/>
    </xf>
    <xf numFmtId="49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49" fontId="7" fillId="0" borderId="2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9" fontId="11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 wrapText="1"/>
    </xf>
    <xf numFmtId="10" fontId="7" fillId="0" borderId="3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8" fillId="0" borderId="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6" fillId="2" borderId="2" xfId="0" applyNumberFormat="1" applyFont="1" applyFill="1" applyBorder="1" applyAlignment="1">
      <alignment horizontal="right"/>
    </xf>
    <xf numFmtId="167" fontId="6" fillId="2" borderId="2" xfId="0" applyNumberFormat="1" applyFont="1" applyFill="1" applyBorder="1" applyAlignment="1">
      <alignment horizontal="right"/>
    </xf>
    <xf numFmtId="166" fontId="6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0" borderId="0" xfId="0" applyFont="1" applyBorder="1" applyAlignment="1">
      <alignment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/>
    </xf>
    <xf numFmtId="0" fontId="0" fillId="2" borderId="2" xfId="0" applyFill="1" applyBorder="1" applyAlignment="1">
      <alignment horizontal="right"/>
    </xf>
    <xf numFmtId="0" fontId="5" fillId="2" borderId="0" xfId="0" applyFont="1" applyFill="1" applyBorder="1" applyAlignment="1">
      <alignment/>
    </xf>
    <xf numFmtId="3" fontId="5" fillId="2" borderId="3" xfId="0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3" fontId="5" fillId="2" borderId="3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2.7109375" style="92" bestFit="1" customWidth="1"/>
    <col min="2" max="2" width="17.28125" style="93" customWidth="1"/>
    <col min="3" max="3" width="10.28125" style="92" bestFit="1" customWidth="1"/>
    <col min="4" max="16384" width="9.140625" style="92" customWidth="1"/>
  </cols>
  <sheetData>
    <row r="2" ht="12.75">
      <c r="C2" s="93"/>
    </row>
    <row r="3" spans="1:3" s="94" customFormat="1" ht="12.75" customHeight="1">
      <c r="A3" s="251" t="s">
        <v>1</v>
      </c>
      <c r="B3" s="251" t="s">
        <v>91</v>
      </c>
      <c r="C3" s="251" t="s">
        <v>5</v>
      </c>
    </row>
    <row r="4" spans="1:3" s="94" customFormat="1" ht="12.75">
      <c r="A4" s="252"/>
      <c r="B4" s="252"/>
      <c r="C4" s="252"/>
    </row>
    <row r="5" spans="1:3" s="94" customFormat="1" ht="12.75">
      <c r="A5" s="253"/>
      <c r="B5" s="253"/>
      <c r="C5" s="253"/>
    </row>
    <row r="6" spans="1:3" ht="12.75">
      <c r="A6" s="95"/>
      <c r="B6" s="98"/>
      <c r="C6" s="95"/>
    </row>
    <row r="7" spans="1:3" ht="12.75">
      <c r="A7" s="97" t="s">
        <v>50</v>
      </c>
      <c r="B7" s="98"/>
      <c r="C7" s="95"/>
    </row>
    <row r="8" spans="1:3" ht="12.75">
      <c r="A8" s="95" t="s">
        <v>24</v>
      </c>
      <c r="B8" s="98">
        <v>1173</v>
      </c>
      <c r="C8" s="95" t="s">
        <v>13</v>
      </c>
    </row>
    <row r="9" spans="1:3" ht="12.75">
      <c r="A9" s="95" t="s">
        <v>23</v>
      </c>
      <c r="B9" s="98"/>
      <c r="C9" s="95"/>
    </row>
    <row r="10" spans="1:3" ht="12.75">
      <c r="A10" s="95" t="s">
        <v>34</v>
      </c>
      <c r="B10" s="98">
        <v>74</v>
      </c>
      <c r="C10" s="95" t="s">
        <v>13</v>
      </c>
    </row>
    <row r="11" spans="1:3" ht="12.75">
      <c r="A11" s="95" t="s">
        <v>37</v>
      </c>
      <c r="B11" s="98">
        <v>60</v>
      </c>
      <c r="C11" s="95" t="s">
        <v>13</v>
      </c>
    </row>
    <row r="12" spans="1:3" ht="12.75">
      <c r="A12" s="95" t="s">
        <v>90</v>
      </c>
      <c r="B12" s="98">
        <v>492</v>
      </c>
      <c r="C12" s="95" t="s">
        <v>13</v>
      </c>
    </row>
    <row r="13" spans="1:3" ht="12.75">
      <c r="A13" s="95" t="s">
        <v>52</v>
      </c>
      <c r="B13" s="98">
        <v>1946</v>
      </c>
      <c r="C13" s="95" t="s">
        <v>13</v>
      </c>
    </row>
    <row r="14" spans="1:3" ht="12.75">
      <c r="A14" s="95" t="s">
        <v>54</v>
      </c>
      <c r="B14" s="98">
        <v>12960</v>
      </c>
      <c r="C14" s="95" t="s">
        <v>13</v>
      </c>
    </row>
    <row r="15" spans="1:3" ht="12.75">
      <c r="A15" s="95" t="s">
        <v>80</v>
      </c>
      <c r="B15" s="98">
        <v>704</v>
      </c>
      <c r="C15" s="95" t="s">
        <v>13</v>
      </c>
    </row>
    <row r="16" spans="1:3" ht="12.75">
      <c r="A16" s="95" t="s">
        <v>83</v>
      </c>
      <c r="B16" s="98">
        <v>8271</v>
      </c>
      <c r="C16" s="95" t="s">
        <v>13</v>
      </c>
    </row>
    <row r="17" spans="1:3" ht="12.75">
      <c r="A17" s="95" t="s">
        <v>84</v>
      </c>
      <c r="B17" s="98">
        <v>16856</v>
      </c>
      <c r="C17" s="95" t="s">
        <v>13</v>
      </c>
    </row>
    <row r="18" spans="1:3" ht="12.75">
      <c r="A18" s="101" t="s">
        <v>51</v>
      </c>
      <c r="B18" s="121">
        <f>SUM(B8:B17)</f>
        <v>42536</v>
      </c>
      <c r="C18" s="101"/>
    </row>
  </sheetData>
  <mergeCells count="3">
    <mergeCell ref="A3:A5"/>
    <mergeCell ref="C3:C5"/>
    <mergeCell ref="B3:B5"/>
  </mergeCells>
  <printOptions/>
  <pageMargins left="0.7874015748031497" right="0.7874015748031497" top="1.04" bottom="0.984251968503937" header="0.5118110236220472" footer="0.5118110236220472"/>
  <pageSetup horizontalDpi="300" verticalDpi="300" orientation="portrait" paperSize="9" r:id="rId1"/>
  <headerFooter alignWithMargins="0">
    <oddHeader>&amp;C2003. évi lakás és nem lakás célu ingatlanok felújítások</oddHeader>
    <oddFooter>&amp;L&amp;D  &amp;T&amp;C&amp;F/&amp;A/Szalafainé&amp;R&amp;P/&amp;N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pane xSplit="1" ySplit="4" topLeftCell="B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6" sqref="C46"/>
    </sheetView>
  </sheetViews>
  <sheetFormatPr defaultColWidth="9.140625" defaultRowHeight="12.75"/>
  <cols>
    <col min="1" max="1" width="56.140625" style="0" customWidth="1"/>
    <col min="2" max="2" width="11.7109375" style="54" customWidth="1"/>
    <col min="3" max="3" width="10.8515625" style="54" customWidth="1"/>
    <col min="4" max="6" width="9.140625" style="56" customWidth="1"/>
    <col min="7" max="7" width="8.8515625" style="58" customWidth="1"/>
    <col min="8" max="8" width="13.57421875" style="56" customWidth="1"/>
  </cols>
  <sheetData>
    <row r="1" spans="1:8" ht="12.75">
      <c r="A1" s="45"/>
      <c r="B1" s="23"/>
      <c r="C1" s="83"/>
      <c r="D1" s="45"/>
      <c r="E1" s="85"/>
      <c r="F1" s="85"/>
      <c r="G1" s="30"/>
      <c r="H1" s="23"/>
    </row>
    <row r="2" spans="1:8" ht="12.75">
      <c r="A2" s="46"/>
      <c r="B2" s="25" t="s">
        <v>56</v>
      </c>
      <c r="C2" s="84" t="s">
        <v>56</v>
      </c>
      <c r="D2" s="88" t="s">
        <v>57</v>
      </c>
      <c r="E2" s="89"/>
      <c r="F2" s="86" t="s">
        <v>58</v>
      </c>
      <c r="G2" s="31" t="s">
        <v>59</v>
      </c>
      <c r="H2" s="25" t="s">
        <v>5</v>
      </c>
    </row>
    <row r="3" spans="1:8" ht="14.25">
      <c r="A3" s="47" t="s">
        <v>1</v>
      </c>
      <c r="B3" s="25" t="s">
        <v>60</v>
      </c>
      <c r="C3" s="84" t="s">
        <v>61</v>
      </c>
      <c r="D3" s="90" t="s">
        <v>62</v>
      </c>
      <c r="E3" s="91"/>
      <c r="F3" s="86" t="s">
        <v>63</v>
      </c>
      <c r="G3" s="31" t="s">
        <v>64</v>
      </c>
      <c r="H3" s="26"/>
    </row>
    <row r="4" spans="1:8" ht="12.75">
      <c r="A4" s="48"/>
      <c r="B4" s="27" t="s">
        <v>6</v>
      </c>
      <c r="C4" s="27" t="s">
        <v>6</v>
      </c>
      <c r="D4" s="87" t="s">
        <v>65</v>
      </c>
      <c r="E4" s="87" t="s">
        <v>64</v>
      </c>
      <c r="F4" s="28" t="s">
        <v>66</v>
      </c>
      <c r="G4" s="32"/>
      <c r="H4" s="29"/>
    </row>
    <row r="5" spans="1:8" ht="12.75">
      <c r="A5" s="49"/>
      <c r="B5" s="33"/>
      <c r="C5" s="33"/>
      <c r="D5" s="34"/>
      <c r="E5" s="60"/>
      <c r="F5" s="34"/>
      <c r="G5" s="35"/>
      <c r="H5" s="24"/>
    </row>
    <row r="6" spans="1:8" ht="12.75">
      <c r="A6" s="50" t="s">
        <v>50</v>
      </c>
      <c r="B6" s="33"/>
      <c r="C6" s="33"/>
      <c r="D6" s="34"/>
      <c r="E6" s="60"/>
      <c r="F6" s="34"/>
      <c r="G6" s="35"/>
      <c r="H6" s="24"/>
    </row>
    <row r="7" spans="1:8" ht="12.75">
      <c r="A7" s="49" t="s">
        <v>12</v>
      </c>
      <c r="B7" s="33">
        <v>0</v>
      </c>
      <c r="C7" s="33">
        <v>75</v>
      </c>
      <c r="D7" s="34">
        <v>75</v>
      </c>
      <c r="E7" s="60">
        <v>100</v>
      </c>
      <c r="F7" s="34">
        <v>76</v>
      </c>
      <c r="G7" s="35">
        <v>100</v>
      </c>
      <c r="H7" s="24"/>
    </row>
    <row r="8" spans="1:8" ht="12.75">
      <c r="A8" s="49" t="s">
        <v>14</v>
      </c>
      <c r="B8" s="33">
        <v>0</v>
      </c>
      <c r="C8" s="33">
        <v>235</v>
      </c>
      <c r="D8" s="34">
        <v>235</v>
      </c>
      <c r="E8" s="60">
        <v>100</v>
      </c>
      <c r="F8" s="64" t="s">
        <v>67</v>
      </c>
      <c r="G8" s="65" t="s">
        <v>67</v>
      </c>
      <c r="H8" s="24"/>
    </row>
    <row r="9" spans="1:8" ht="12.75">
      <c r="A9" s="49" t="s">
        <v>15</v>
      </c>
      <c r="B9" s="33">
        <v>0</v>
      </c>
      <c r="C9" s="33">
        <v>528</v>
      </c>
      <c r="D9" s="34">
        <v>528</v>
      </c>
      <c r="E9" s="60">
        <v>100</v>
      </c>
      <c r="F9" s="64" t="s">
        <v>67</v>
      </c>
      <c r="G9" s="65" t="s">
        <v>67</v>
      </c>
      <c r="H9" s="24"/>
    </row>
    <row r="10" spans="1:8" ht="12.75">
      <c r="A10" s="49" t="s">
        <v>16</v>
      </c>
      <c r="B10" s="33">
        <v>0</v>
      </c>
      <c r="C10" s="33">
        <v>157</v>
      </c>
      <c r="D10" s="34">
        <v>157</v>
      </c>
      <c r="E10" s="60">
        <v>100</v>
      </c>
      <c r="F10" s="64" t="s">
        <v>67</v>
      </c>
      <c r="G10" s="65" t="s">
        <v>67</v>
      </c>
      <c r="H10" s="24"/>
    </row>
    <row r="11" spans="1:8" ht="12.75">
      <c r="A11" s="49" t="s">
        <v>17</v>
      </c>
      <c r="B11" s="33"/>
      <c r="C11" s="33"/>
      <c r="D11" s="34"/>
      <c r="E11" s="60"/>
      <c r="F11" s="64"/>
      <c r="G11" s="65"/>
      <c r="H11" s="24"/>
    </row>
    <row r="12" spans="1:8" ht="12.75">
      <c r="A12" s="49" t="s">
        <v>18</v>
      </c>
      <c r="B12" s="33">
        <v>0</v>
      </c>
      <c r="C12" s="33">
        <v>37</v>
      </c>
      <c r="D12" s="34">
        <v>37</v>
      </c>
      <c r="E12" s="60">
        <v>100</v>
      </c>
      <c r="F12" s="64" t="s">
        <v>67</v>
      </c>
      <c r="G12" s="65" t="s">
        <v>67</v>
      </c>
      <c r="H12" s="24"/>
    </row>
    <row r="13" spans="1:8" ht="12.75">
      <c r="A13" s="49" t="s">
        <v>19</v>
      </c>
      <c r="B13" s="33">
        <v>0</v>
      </c>
      <c r="C13" s="33">
        <v>373</v>
      </c>
      <c r="D13" s="34">
        <v>373</v>
      </c>
      <c r="E13" s="60">
        <v>100</v>
      </c>
      <c r="F13" s="34">
        <v>373</v>
      </c>
      <c r="G13" s="35">
        <v>100</v>
      </c>
      <c r="H13" s="24"/>
    </row>
    <row r="14" spans="1:8" ht="12.75">
      <c r="A14" s="49" t="s">
        <v>20</v>
      </c>
      <c r="B14" s="33"/>
      <c r="C14" s="33"/>
      <c r="D14" s="34"/>
      <c r="E14" s="60"/>
      <c r="F14" s="34"/>
      <c r="G14" s="35"/>
      <c r="H14" s="24"/>
    </row>
    <row r="15" spans="1:8" ht="12.75">
      <c r="A15" s="49" t="s">
        <v>21</v>
      </c>
      <c r="B15" s="33">
        <v>0</v>
      </c>
      <c r="C15" s="33">
        <v>2035</v>
      </c>
      <c r="D15" s="34">
        <v>2087</v>
      </c>
      <c r="E15" s="60">
        <v>100</v>
      </c>
      <c r="F15" s="34">
        <v>1785</v>
      </c>
      <c r="G15" s="35">
        <v>86</v>
      </c>
      <c r="H15" s="24"/>
    </row>
    <row r="16" spans="1:8" ht="12.75">
      <c r="A16" s="49" t="s">
        <v>22</v>
      </c>
      <c r="B16" s="33"/>
      <c r="C16" s="33"/>
      <c r="D16" s="34"/>
      <c r="E16" s="60"/>
      <c r="F16" s="34"/>
      <c r="G16" s="35"/>
      <c r="H16" s="24"/>
    </row>
    <row r="17" spans="1:8" s="43" customFormat="1" ht="12.75">
      <c r="A17" s="75" t="s">
        <v>23</v>
      </c>
      <c r="B17" s="53">
        <v>0</v>
      </c>
      <c r="C17" s="53">
        <v>11782</v>
      </c>
      <c r="D17" s="55">
        <v>11782</v>
      </c>
      <c r="E17" s="61">
        <v>100</v>
      </c>
      <c r="F17" s="55">
        <v>11081</v>
      </c>
      <c r="G17" s="57">
        <v>94</v>
      </c>
      <c r="H17" s="59"/>
    </row>
    <row r="18" spans="1:8" ht="12.75">
      <c r="A18" s="49" t="s">
        <v>24</v>
      </c>
      <c r="B18" s="33"/>
      <c r="C18" s="33"/>
      <c r="D18" s="34"/>
      <c r="E18" s="62"/>
      <c r="F18" s="34"/>
      <c r="G18" s="35"/>
      <c r="H18" s="24"/>
    </row>
    <row r="19" spans="1:8" s="42" customFormat="1" ht="12.75">
      <c r="A19" s="49" t="s">
        <v>23</v>
      </c>
      <c r="B19" s="33">
        <v>0</v>
      </c>
      <c r="C19" s="33">
        <v>3918</v>
      </c>
      <c r="D19" s="33">
        <v>3918</v>
      </c>
      <c r="E19" s="62">
        <v>100</v>
      </c>
      <c r="F19" s="34">
        <v>823</v>
      </c>
      <c r="G19" s="35">
        <v>21</v>
      </c>
      <c r="H19" s="44"/>
    </row>
    <row r="20" spans="1:8" ht="12.75">
      <c r="A20" s="49" t="s">
        <v>25</v>
      </c>
      <c r="B20" s="33">
        <v>0</v>
      </c>
      <c r="C20" s="33">
        <v>4950</v>
      </c>
      <c r="D20" s="33">
        <v>4950</v>
      </c>
      <c r="E20" s="62">
        <v>100</v>
      </c>
      <c r="F20" s="34">
        <v>4915</v>
      </c>
      <c r="G20" s="35">
        <v>99</v>
      </c>
      <c r="H20" s="24"/>
    </row>
    <row r="21" spans="1:8" ht="12.75">
      <c r="A21" s="49"/>
      <c r="B21" s="33"/>
      <c r="C21" s="33"/>
      <c r="D21" s="33"/>
      <c r="E21" s="62"/>
      <c r="F21" s="34"/>
      <c r="G21" s="36"/>
      <c r="H21" s="24"/>
    </row>
    <row r="22" spans="1:8" s="41" customFormat="1" ht="12.75">
      <c r="A22" s="51" t="s">
        <v>51</v>
      </c>
      <c r="B22" s="37">
        <f>SUM(B7:B20)</f>
        <v>0</v>
      </c>
      <c r="C22" s="37">
        <f>SUM(C7:C20)</f>
        <v>24090</v>
      </c>
      <c r="D22" s="37">
        <f>SUM(D7:D20)</f>
        <v>24142</v>
      </c>
      <c r="E22" s="63">
        <f>D22/C22*100</f>
        <v>100.21585720215857</v>
      </c>
      <c r="F22" s="38">
        <f>SUM(F7:F20)</f>
        <v>19053</v>
      </c>
      <c r="G22" s="39">
        <f>F22/D22*100</f>
        <v>78.92055339242813</v>
      </c>
      <c r="H22" s="40"/>
    </row>
    <row r="23" spans="1:8" ht="12.75">
      <c r="A23" s="76" t="s">
        <v>76</v>
      </c>
      <c r="B23" s="33"/>
      <c r="C23" s="33"/>
      <c r="D23" s="33"/>
      <c r="E23" s="62"/>
      <c r="F23" s="34"/>
      <c r="G23" s="36"/>
      <c r="H23" s="24"/>
    </row>
    <row r="24" spans="1:8" ht="12.75">
      <c r="A24" s="49" t="s">
        <v>28</v>
      </c>
      <c r="B24" s="33">
        <v>7500</v>
      </c>
      <c r="C24" s="33">
        <v>7500</v>
      </c>
      <c r="D24" s="33">
        <v>3677</v>
      </c>
      <c r="E24" s="62">
        <v>49</v>
      </c>
      <c r="F24" s="34">
        <v>3677</v>
      </c>
      <c r="G24" s="36">
        <v>49</v>
      </c>
      <c r="H24" s="24"/>
    </row>
    <row r="25" spans="1:8" ht="12.75">
      <c r="A25" s="49" t="s">
        <v>29</v>
      </c>
      <c r="B25" s="33"/>
      <c r="C25" s="33"/>
      <c r="D25" s="33"/>
      <c r="E25" s="62"/>
      <c r="F25" s="34"/>
      <c r="G25" s="36"/>
      <c r="H25" s="24"/>
    </row>
    <row r="26" spans="1:8" ht="12.75">
      <c r="A26" s="49" t="s">
        <v>30</v>
      </c>
      <c r="B26" s="33">
        <v>2000</v>
      </c>
      <c r="C26" s="33">
        <v>2000</v>
      </c>
      <c r="D26" s="64" t="s">
        <v>67</v>
      </c>
      <c r="E26" s="66" t="s">
        <v>67</v>
      </c>
      <c r="F26" s="64" t="s">
        <v>67</v>
      </c>
      <c r="G26" s="65" t="s">
        <v>67</v>
      </c>
      <c r="H26" s="24"/>
    </row>
    <row r="27" spans="1:8" ht="12.75">
      <c r="A27" s="49" t="s">
        <v>31</v>
      </c>
      <c r="B27" s="33">
        <v>1300</v>
      </c>
      <c r="C27" s="33">
        <v>1300</v>
      </c>
      <c r="D27" s="33">
        <v>1300</v>
      </c>
      <c r="E27" s="62">
        <v>100</v>
      </c>
      <c r="F27" s="34">
        <v>92</v>
      </c>
      <c r="G27" s="36">
        <v>7</v>
      </c>
      <c r="H27" s="24"/>
    </row>
    <row r="28" spans="1:8" ht="12.75">
      <c r="A28" s="49" t="s">
        <v>32</v>
      </c>
      <c r="B28" s="33">
        <v>5000</v>
      </c>
      <c r="C28" s="33">
        <v>5000</v>
      </c>
      <c r="D28" s="64" t="s">
        <v>67</v>
      </c>
      <c r="E28" s="64" t="s">
        <v>67</v>
      </c>
      <c r="F28" s="64" t="s">
        <v>67</v>
      </c>
      <c r="G28" s="64" t="s">
        <v>67</v>
      </c>
      <c r="H28" s="24"/>
    </row>
    <row r="29" spans="1:8" ht="12.75">
      <c r="A29" s="76" t="s">
        <v>68</v>
      </c>
      <c r="B29" s="33">
        <v>14200</v>
      </c>
      <c r="C29" s="33">
        <v>11728</v>
      </c>
      <c r="D29" s="64" t="s">
        <v>67</v>
      </c>
      <c r="E29" s="64" t="s">
        <v>67</v>
      </c>
      <c r="F29" s="64" t="s">
        <v>67</v>
      </c>
      <c r="G29" s="64" t="s">
        <v>67</v>
      </c>
      <c r="H29" s="24"/>
    </row>
    <row r="30" spans="1:8" ht="12.75">
      <c r="A30" s="52" t="s">
        <v>34</v>
      </c>
      <c r="B30" s="33" t="s">
        <v>35</v>
      </c>
      <c r="C30" s="33">
        <v>1472</v>
      </c>
      <c r="D30" s="33">
        <v>1472</v>
      </c>
      <c r="E30" s="62">
        <v>100</v>
      </c>
      <c r="F30" s="64" t="s">
        <v>67</v>
      </c>
      <c r="G30" s="64" t="s">
        <v>67</v>
      </c>
      <c r="H30" s="24"/>
    </row>
    <row r="31" spans="1:8" ht="12.75">
      <c r="A31" s="49" t="s">
        <v>36</v>
      </c>
      <c r="B31" s="33" t="s">
        <v>35</v>
      </c>
      <c r="C31" s="33" t="s">
        <v>35</v>
      </c>
      <c r="D31" s="33">
        <v>604</v>
      </c>
      <c r="E31" s="64" t="s">
        <v>67</v>
      </c>
      <c r="F31" s="64" t="s">
        <v>67</v>
      </c>
      <c r="G31" s="64" t="s">
        <v>67</v>
      </c>
      <c r="H31" s="24"/>
    </row>
    <row r="32" spans="1:8" ht="12.75">
      <c r="A32" s="49" t="s">
        <v>37</v>
      </c>
      <c r="B32" s="33" t="s">
        <v>35</v>
      </c>
      <c r="C32" s="33" t="s">
        <v>35</v>
      </c>
      <c r="D32" s="33">
        <v>1194</v>
      </c>
      <c r="E32" s="64" t="s">
        <v>67</v>
      </c>
      <c r="F32" s="64" t="s">
        <v>67</v>
      </c>
      <c r="G32" s="64" t="s">
        <v>67</v>
      </c>
      <c r="H32" s="24"/>
    </row>
    <row r="33" spans="1:8" s="67" customFormat="1" ht="12.75">
      <c r="A33" s="68" t="s">
        <v>38</v>
      </c>
      <c r="B33" s="69" t="s">
        <v>35</v>
      </c>
      <c r="C33" s="69" t="s">
        <v>35</v>
      </c>
      <c r="D33" s="70" t="s">
        <v>67</v>
      </c>
      <c r="E33" s="70" t="s">
        <v>67</v>
      </c>
      <c r="F33" s="70" t="s">
        <v>67</v>
      </c>
      <c r="G33" s="70" t="s">
        <v>67</v>
      </c>
      <c r="H33" s="71"/>
    </row>
    <row r="34" spans="1:8" ht="12.75">
      <c r="A34" s="45"/>
      <c r="B34" s="23"/>
      <c r="C34" s="83"/>
      <c r="D34" s="45"/>
      <c r="E34" s="85"/>
      <c r="F34" s="85"/>
      <c r="G34" s="30"/>
      <c r="H34" s="23"/>
    </row>
    <row r="35" spans="1:8" ht="12.75">
      <c r="A35" s="46"/>
      <c r="B35" s="25" t="s">
        <v>56</v>
      </c>
      <c r="C35" s="84" t="s">
        <v>56</v>
      </c>
      <c r="D35" s="88" t="s">
        <v>57</v>
      </c>
      <c r="E35" s="89"/>
      <c r="F35" s="86" t="s">
        <v>58</v>
      </c>
      <c r="G35" s="31" t="s">
        <v>59</v>
      </c>
      <c r="H35" s="25" t="s">
        <v>5</v>
      </c>
    </row>
    <row r="36" spans="1:8" ht="14.25">
      <c r="A36" s="47" t="s">
        <v>1</v>
      </c>
      <c r="B36" s="25" t="s">
        <v>60</v>
      </c>
      <c r="C36" s="84" t="s">
        <v>61</v>
      </c>
      <c r="D36" s="90" t="s">
        <v>62</v>
      </c>
      <c r="E36" s="91"/>
      <c r="F36" s="86" t="s">
        <v>63</v>
      </c>
      <c r="G36" s="31" t="s">
        <v>64</v>
      </c>
      <c r="H36" s="26"/>
    </row>
    <row r="37" spans="1:8" ht="12.75">
      <c r="A37" s="48"/>
      <c r="B37" s="27" t="s">
        <v>6</v>
      </c>
      <c r="C37" s="27" t="s">
        <v>6</v>
      </c>
      <c r="D37" s="87" t="s">
        <v>65</v>
      </c>
      <c r="E37" s="87" t="s">
        <v>64</v>
      </c>
      <c r="F37" s="28" t="s">
        <v>66</v>
      </c>
      <c r="G37" s="32"/>
      <c r="H37" s="29"/>
    </row>
    <row r="38" spans="1:8" ht="12.75">
      <c r="A38" s="49" t="s">
        <v>39</v>
      </c>
      <c r="B38" s="33"/>
      <c r="C38" s="33"/>
      <c r="D38" s="33"/>
      <c r="E38" s="62"/>
      <c r="F38" s="34"/>
      <c r="G38" s="36"/>
      <c r="H38" s="24"/>
    </row>
    <row r="39" spans="1:8" ht="12.75">
      <c r="A39" s="49" t="s">
        <v>40</v>
      </c>
      <c r="B39" s="33" t="s">
        <v>35</v>
      </c>
      <c r="C39" s="33">
        <v>1000</v>
      </c>
      <c r="D39" s="64" t="s">
        <v>67</v>
      </c>
      <c r="E39" s="64" t="s">
        <v>67</v>
      </c>
      <c r="F39" s="64" t="s">
        <v>67</v>
      </c>
      <c r="G39" s="64" t="s">
        <v>67</v>
      </c>
      <c r="H39" s="24"/>
    </row>
    <row r="40" spans="1:8" ht="12.75">
      <c r="A40" s="49" t="s">
        <v>41</v>
      </c>
      <c r="B40" s="33" t="s">
        <v>35</v>
      </c>
      <c r="C40" s="33" t="s">
        <v>35</v>
      </c>
      <c r="D40" s="33">
        <v>9833</v>
      </c>
      <c r="E40" s="64" t="s">
        <v>67</v>
      </c>
      <c r="F40" s="64" t="s">
        <v>67</v>
      </c>
      <c r="G40" s="64" t="s">
        <v>67</v>
      </c>
      <c r="H40" s="24"/>
    </row>
    <row r="41" spans="1:8" ht="12.75">
      <c r="A41" s="49" t="s">
        <v>42</v>
      </c>
      <c r="B41" s="33" t="s">
        <v>35</v>
      </c>
      <c r="C41" s="33" t="s">
        <v>35</v>
      </c>
      <c r="D41" s="64" t="s">
        <v>67</v>
      </c>
      <c r="E41" s="64" t="s">
        <v>67</v>
      </c>
      <c r="F41" s="64" t="s">
        <v>67</v>
      </c>
      <c r="G41" s="64" t="s">
        <v>67</v>
      </c>
      <c r="H41" s="24"/>
    </row>
    <row r="42" spans="1:8" ht="12.75">
      <c r="A42" s="49" t="s">
        <v>43</v>
      </c>
      <c r="B42" s="33"/>
      <c r="C42" s="33"/>
      <c r="D42" s="33"/>
      <c r="E42" s="62"/>
      <c r="F42" s="33"/>
      <c r="G42" s="36"/>
      <c r="H42" s="24"/>
    </row>
    <row r="43" spans="1:8" ht="12.75">
      <c r="A43" s="49" t="s">
        <v>44</v>
      </c>
      <c r="B43" s="33" t="s">
        <v>35</v>
      </c>
      <c r="C43" s="33" t="s">
        <v>35</v>
      </c>
      <c r="D43" s="64" t="s">
        <v>67</v>
      </c>
      <c r="E43" s="64" t="s">
        <v>67</v>
      </c>
      <c r="F43" s="64" t="s">
        <v>67</v>
      </c>
      <c r="G43" s="64" t="s">
        <v>67</v>
      </c>
      <c r="H43" s="24"/>
    </row>
    <row r="44" spans="1:8" ht="12.75">
      <c r="A44" s="49" t="s">
        <v>45</v>
      </c>
      <c r="B44" s="33" t="s">
        <v>35</v>
      </c>
      <c r="C44" s="33">
        <v>1000</v>
      </c>
      <c r="D44" s="64" t="s">
        <v>67</v>
      </c>
      <c r="E44" s="64" t="s">
        <v>67</v>
      </c>
      <c r="F44" s="64" t="s">
        <v>67</v>
      </c>
      <c r="G44" s="64" t="s">
        <v>67</v>
      </c>
      <c r="H44" s="24"/>
    </row>
    <row r="45" spans="1:8" ht="12.75">
      <c r="A45" s="49"/>
      <c r="B45" s="33"/>
      <c r="C45" s="33"/>
      <c r="D45" s="33"/>
      <c r="E45" s="62"/>
      <c r="F45" s="33"/>
      <c r="G45" s="36"/>
      <c r="H45" s="24"/>
    </row>
    <row r="46" spans="1:8" s="78" customFormat="1" ht="12.75">
      <c r="A46" s="77" t="s">
        <v>48</v>
      </c>
      <c r="B46" s="79">
        <f>SUM(B24:B44)</f>
        <v>30000</v>
      </c>
      <c r="C46" s="79">
        <v>15200</v>
      </c>
      <c r="D46" s="79">
        <f>SUM(D29:D44)</f>
        <v>13103</v>
      </c>
      <c r="E46" s="80">
        <f>D46/C46*100</f>
        <v>86.20394736842105</v>
      </c>
      <c r="F46" s="79">
        <f>SUM(F24:F44)</f>
        <v>3769</v>
      </c>
      <c r="G46" s="81">
        <f>F46/C46*100</f>
        <v>24.796052631578945</v>
      </c>
      <c r="H46" s="82"/>
    </row>
    <row r="47" spans="1:8" ht="12.75">
      <c r="A47" s="49"/>
      <c r="B47" s="33"/>
      <c r="C47" s="33"/>
      <c r="D47" s="33"/>
      <c r="E47" s="62"/>
      <c r="F47" s="33"/>
      <c r="G47" s="36"/>
      <c r="H47" s="24"/>
    </row>
    <row r="48" spans="1:8" s="41" customFormat="1" ht="12.75">
      <c r="A48" s="51" t="s">
        <v>49</v>
      </c>
      <c r="B48" s="37">
        <f>B46+B22</f>
        <v>30000</v>
      </c>
      <c r="C48" s="37">
        <v>55142</v>
      </c>
      <c r="D48" s="37">
        <f>D46+D22</f>
        <v>37245</v>
      </c>
      <c r="E48" s="63">
        <f>D48/C48*100</f>
        <v>67.54379601755468</v>
      </c>
      <c r="F48" s="37">
        <f>F46+F22</f>
        <v>22822</v>
      </c>
      <c r="G48" s="39">
        <f>F48/C48*100</f>
        <v>41.38768996409271</v>
      </c>
      <c r="H48" s="40"/>
    </row>
    <row r="49" spans="2:8" ht="12.75">
      <c r="B49" s="72"/>
      <c r="C49" s="72"/>
      <c r="D49" s="73"/>
      <c r="E49" s="73"/>
      <c r="F49" s="73"/>
      <c r="G49" s="74"/>
      <c r="H49" s="73"/>
    </row>
    <row r="50" spans="2:8" ht="12.75">
      <c r="B50" s="72"/>
      <c r="C50" s="72"/>
      <c r="D50" s="73"/>
      <c r="E50" s="73"/>
      <c r="F50" s="73"/>
      <c r="G50" s="74"/>
      <c r="H50" s="73"/>
    </row>
    <row r="51" spans="2:8" ht="12.75">
      <c r="B51" s="72"/>
      <c r="C51" s="72"/>
      <c r="D51" s="73"/>
      <c r="E51" s="73"/>
      <c r="F51" s="73"/>
      <c r="G51" s="74"/>
      <c r="H51" s="73"/>
    </row>
    <row r="52" spans="2:8" ht="12.75">
      <c r="B52" s="72"/>
      <c r="C52" s="72"/>
      <c r="D52" s="73"/>
      <c r="E52" s="73"/>
      <c r="F52" s="73"/>
      <c r="G52" s="74"/>
      <c r="H52" s="73"/>
    </row>
    <row r="53" spans="2:8" ht="12.75">
      <c r="B53" s="72"/>
      <c r="C53" s="72"/>
      <c r="D53" s="73"/>
      <c r="E53" s="73"/>
      <c r="F53" s="73"/>
      <c r="G53" s="74"/>
      <c r="H53" s="73"/>
    </row>
    <row r="54" spans="2:8" ht="12.75">
      <c r="B54" s="72"/>
      <c r="C54" s="72"/>
      <c r="D54" s="73"/>
      <c r="E54" s="73"/>
      <c r="F54" s="73"/>
      <c r="G54" s="74"/>
      <c r="H54" s="73"/>
    </row>
    <row r="55" spans="2:8" ht="12.75">
      <c r="B55" s="72"/>
      <c r="C55" s="72"/>
      <c r="D55" s="73"/>
      <c r="E55" s="73"/>
      <c r="F55" s="73"/>
      <c r="G55" s="74"/>
      <c r="H55" s="73"/>
    </row>
    <row r="56" spans="2:8" ht="12.75">
      <c r="B56" s="72"/>
      <c r="C56" s="72"/>
      <c r="D56" s="73"/>
      <c r="E56" s="73"/>
      <c r="F56" s="73"/>
      <c r="G56" s="74"/>
      <c r="H56" s="73"/>
    </row>
    <row r="57" spans="2:8" ht="12.75">
      <c r="B57" s="72"/>
      <c r="C57" s="72"/>
      <c r="D57" s="73"/>
      <c r="E57" s="73"/>
      <c r="F57" s="73"/>
      <c r="G57" s="74"/>
      <c r="H57" s="73"/>
    </row>
    <row r="58" spans="2:8" ht="12.75">
      <c r="B58" s="72"/>
      <c r="C58" s="72"/>
      <c r="D58" s="73"/>
      <c r="E58" s="73"/>
      <c r="F58" s="73"/>
      <c r="G58" s="74"/>
      <c r="H58" s="73"/>
    </row>
    <row r="59" spans="2:8" ht="12.75">
      <c r="B59" s="72"/>
      <c r="C59" s="72"/>
      <c r="D59" s="73"/>
      <c r="E59" s="73"/>
      <c r="F59" s="73"/>
      <c r="G59" s="74"/>
      <c r="H59" s="73"/>
    </row>
    <row r="60" spans="2:8" ht="12.75">
      <c r="B60" s="72"/>
      <c r="C60" s="72"/>
      <c r="D60" s="73"/>
      <c r="E60" s="73"/>
      <c r="F60" s="73"/>
      <c r="G60" s="74"/>
      <c r="H60" s="73"/>
    </row>
    <row r="61" spans="2:8" ht="12.75">
      <c r="B61" s="72"/>
      <c r="C61" s="72"/>
      <c r="D61" s="73"/>
      <c r="E61" s="73"/>
      <c r="F61" s="73"/>
      <c r="G61" s="74"/>
      <c r="H61" s="73"/>
    </row>
    <row r="62" spans="2:8" ht="12.75">
      <c r="B62" s="72"/>
      <c r="C62" s="72"/>
      <c r="D62" s="73"/>
      <c r="E62" s="73"/>
      <c r="F62" s="73"/>
      <c r="G62" s="74"/>
      <c r="H62" s="73"/>
    </row>
    <row r="63" spans="2:8" ht="12.75">
      <c r="B63" s="72"/>
      <c r="C63" s="72"/>
      <c r="D63" s="73"/>
      <c r="E63" s="73"/>
      <c r="F63" s="73"/>
      <c r="G63" s="74"/>
      <c r="H63" s="73"/>
    </row>
    <row r="64" spans="2:8" ht="12.75">
      <c r="B64" s="72"/>
      <c r="C64" s="72"/>
      <c r="D64" s="73"/>
      <c r="E64" s="73"/>
      <c r="F64" s="73"/>
      <c r="G64" s="74"/>
      <c r="H64" s="73"/>
    </row>
    <row r="65" spans="2:8" ht="12.75">
      <c r="B65" s="72"/>
      <c r="C65" s="72"/>
      <c r="D65" s="73"/>
      <c r="E65" s="73"/>
      <c r="F65" s="73"/>
      <c r="G65" s="74"/>
      <c r="H65" s="73"/>
    </row>
    <row r="66" spans="2:8" ht="12.75">
      <c r="B66" s="72"/>
      <c r="C66" s="72"/>
      <c r="D66" s="73"/>
      <c r="E66" s="73"/>
      <c r="F66" s="73"/>
      <c r="G66" s="74"/>
      <c r="H66" s="73"/>
    </row>
    <row r="67" spans="2:8" ht="12.75">
      <c r="B67" s="72"/>
      <c r="C67" s="72"/>
      <c r="D67" s="73"/>
      <c r="E67" s="73"/>
      <c r="F67" s="73"/>
      <c r="G67" s="74"/>
      <c r="H67" s="73"/>
    </row>
    <row r="68" spans="2:8" ht="12.75">
      <c r="B68" s="72"/>
      <c r="C68" s="72"/>
      <c r="D68" s="73"/>
      <c r="E68" s="73"/>
      <c r="F68" s="73"/>
      <c r="G68" s="74"/>
      <c r="H68" s="73"/>
    </row>
    <row r="69" spans="2:8" ht="12.75">
      <c r="B69" s="72"/>
      <c r="C69" s="72"/>
      <c r="D69" s="73"/>
      <c r="E69" s="73"/>
      <c r="F69" s="73"/>
      <c r="G69" s="74"/>
      <c r="H69" s="73"/>
    </row>
    <row r="70" spans="2:8" ht="12.75">
      <c r="B70" s="72"/>
      <c r="C70" s="72"/>
      <c r="D70" s="73"/>
      <c r="E70" s="73"/>
      <c r="F70" s="73"/>
      <c r="G70" s="74"/>
      <c r="H70" s="73"/>
    </row>
    <row r="71" spans="2:8" ht="12.75">
      <c r="B71" s="72"/>
      <c r="C71" s="72"/>
      <c r="D71" s="73"/>
      <c r="E71" s="73"/>
      <c r="F71" s="73"/>
      <c r="G71" s="74"/>
      <c r="H71" s="73"/>
    </row>
    <row r="72" spans="2:8" ht="12.75">
      <c r="B72" s="72"/>
      <c r="C72" s="72"/>
      <c r="D72" s="73"/>
      <c r="E72" s="73"/>
      <c r="F72" s="73"/>
      <c r="G72" s="74"/>
      <c r="H72" s="73"/>
    </row>
    <row r="73" spans="2:8" ht="12.75">
      <c r="B73" s="72"/>
      <c r="C73" s="72"/>
      <c r="D73" s="73"/>
      <c r="E73" s="73"/>
      <c r="F73" s="73"/>
      <c r="G73" s="74"/>
      <c r="H73" s="73"/>
    </row>
    <row r="74" spans="2:8" ht="12.75">
      <c r="B74" s="72"/>
      <c r="C74" s="72"/>
      <c r="D74" s="73"/>
      <c r="E74" s="73"/>
      <c r="F74" s="73"/>
      <c r="G74" s="74"/>
      <c r="H74" s="73"/>
    </row>
    <row r="75" spans="2:8" ht="12.75">
      <c r="B75" s="72"/>
      <c r="C75" s="72"/>
      <c r="D75" s="73"/>
      <c r="E75" s="73"/>
      <c r="F75" s="73"/>
      <c r="G75" s="74"/>
      <c r="H75" s="73"/>
    </row>
    <row r="76" spans="2:8" ht="12.75">
      <c r="B76" s="72"/>
      <c r="C76" s="72"/>
      <c r="D76" s="73"/>
      <c r="E76" s="73"/>
      <c r="F76" s="73"/>
      <c r="G76" s="74"/>
      <c r="H76" s="73"/>
    </row>
    <row r="77" spans="2:8" ht="12.75">
      <c r="B77" s="72"/>
      <c r="C77" s="72"/>
      <c r="D77" s="73"/>
      <c r="E77" s="73"/>
      <c r="F77" s="73"/>
      <c r="G77" s="74"/>
      <c r="H77" s="73"/>
    </row>
    <row r="78" spans="2:8" ht="12.75">
      <c r="B78" s="72"/>
      <c r="C78" s="72"/>
      <c r="D78" s="73"/>
      <c r="E78" s="73"/>
      <c r="F78" s="73"/>
      <c r="G78" s="74"/>
      <c r="H78" s="73"/>
    </row>
    <row r="79" spans="2:8" ht="12.75">
      <c r="B79" s="72"/>
      <c r="C79" s="72"/>
      <c r="D79" s="73"/>
      <c r="E79" s="73"/>
      <c r="F79" s="73"/>
      <c r="G79" s="74"/>
      <c r="H79" s="73"/>
    </row>
    <row r="80" spans="2:8" ht="12.75">
      <c r="B80" s="72"/>
      <c r="C80" s="72"/>
      <c r="D80" s="73"/>
      <c r="E80" s="73"/>
      <c r="F80" s="73"/>
      <c r="G80" s="74"/>
      <c r="H80" s="73"/>
    </row>
    <row r="81" spans="2:8" ht="12.75">
      <c r="B81" s="72"/>
      <c r="C81" s="72"/>
      <c r="D81" s="73"/>
      <c r="E81" s="73"/>
      <c r="F81" s="73"/>
      <c r="G81" s="74"/>
      <c r="H81" s="73"/>
    </row>
    <row r="82" spans="2:8" ht="12.75">
      <c r="B82" s="72"/>
      <c r="C82" s="72"/>
      <c r="D82" s="73"/>
      <c r="E82" s="73"/>
      <c r="F82" s="73"/>
      <c r="G82" s="74"/>
      <c r="H82" s="73"/>
    </row>
    <row r="83" spans="2:8" ht="12.75">
      <c r="B83" s="72"/>
      <c r="C83" s="72"/>
      <c r="D83" s="73"/>
      <c r="E83" s="73"/>
      <c r="F83" s="73"/>
      <c r="G83" s="74"/>
      <c r="H83" s="73"/>
    </row>
    <row r="84" spans="2:8" ht="12.75">
      <c r="B84" s="72"/>
      <c r="C84" s="72"/>
      <c r="D84" s="73"/>
      <c r="E84" s="73"/>
      <c r="F84" s="73"/>
      <c r="G84" s="74"/>
      <c r="H84" s="73"/>
    </row>
    <row r="85" spans="2:8" ht="12.75">
      <c r="B85" s="72"/>
      <c r="C85" s="72"/>
      <c r="D85" s="73"/>
      <c r="E85" s="73"/>
      <c r="F85" s="73"/>
      <c r="G85" s="74"/>
      <c r="H85" s="73"/>
    </row>
    <row r="86" spans="2:8" ht="12.75">
      <c r="B86" s="72"/>
      <c r="C86" s="72"/>
      <c r="D86" s="73"/>
      <c r="E86" s="73"/>
      <c r="F86" s="73"/>
      <c r="G86" s="74"/>
      <c r="H86" s="73"/>
    </row>
  </sheetData>
  <printOptions horizontalCentered="1"/>
  <pageMargins left="0.5118110236220472" right="0.1968503937007874" top="1.141732283464567" bottom="1.3385826771653544" header="0.4330708661417323" footer="0.5118110236220472"/>
  <pageSetup horizontalDpi="300" verticalDpi="300" orientation="landscape" paperSize="9" r:id="rId1"/>
  <headerFooter alignWithMargins="0">
    <oddHeader xml:space="preserve">&amp;C2002.évi lakás és nem lakás célú ingatlanok felújítása&amp;R 6. sz. táblázat
(ezer Ft-ban) 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zoomScale="75" zoomScaleNormal="75" workbookViewId="0" topLeftCell="A1">
      <selection activeCell="D4" sqref="D4:D6"/>
    </sheetView>
  </sheetViews>
  <sheetFormatPr defaultColWidth="9.140625" defaultRowHeight="12.75"/>
  <cols>
    <col min="1" max="1" width="41.00390625" style="0" customWidth="1"/>
    <col min="2" max="2" width="13.57421875" style="0" customWidth="1"/>
    <col min="3" max="3" width="0.13671875" style="0" hidden="1" customWidth="1"/>
    <col min="4" max="4" width="14.421875" style="0" customWidth="1"/>
    <col min="5" max="5" width="12.00390625" style="0" customWidth="1"/>
    <col min="6" max="6" width="10.140625" style="0" customWidth="1"/>
    <col min="7" max="7" width="31.57421875" style="0" customWidth="1"/>
  </cols>
  <sheetData>
    <row r="2" ht="12.75">
      <c r="G2" s="22" t="s">
        <v>0</v>
      </c>
    </row>
    <row r="3" spans="1:7" ht="12.75">
      <c r="A3" s="2"/>
      <c r="B3" s="2"/>
      <c r="C3" s="2"/>
      <c r="D3" s="2"/>
      <c r="E3" s="2"/>
      <c r="F3" s="2"/>
      <c r="G3" s="3"/>
    </row>
    <row r="4" spans="1:7" ht="12.75">
      <c r="A4" s="4" t="s">
        <v>1</v>
      </c>
      <c r="B4" s="4" t="s">
        <v>2</v>
      </c>
      <c r="C4" s="4" t="s">
        <v>2</v>
      </c>
      <c r="D4" s="4" t="s">
        <v>3</v>
      </c>
      <c r="E4" s="4" t="s">
        <v>2</v>
      </c>
      <c r="F4" s="4" t="s">
        <v>4</v>
      </c>
      <c r="G4" s="4" t="s">
        <v>5</v>
      </c>
    </row>
    <row r="5" spans="1:7" ht="12.75">
      <c r="A5" s="5"/>
      <c r="B5" s="4" t="s">
        <v>6</v>
      </c>
      <c r="C5" s="4" t="s">
        <v>6</v>
      </c>
      <c r="D5" s="4" t="s">
        <v>7</v>
      </c>
      <c r="E5" s="4" t="s">
        <v>8</v>
      </c>
      <c r="F5" s="4" t="s">
        <v>9</v>
      </c>
      <c r="G5" s="5"/>
    </row>
    <row r="6" spans="1:7" ht="12.75">
      <c r="A6" s="8"/>
      <c r="B6" s="8"/>
      <c r="C6" s="8"/>
      <c r="D6" s="12" t="s">
        <v>10</v>
      </c>
      <c r="E6" s="12" t="s">
        <v>6</v>
      </c>
      <c r="F6" s="8"/>
      <c r="G6" s="8"/>
    </row>
    <row r="7" spans="1:7" ht="12.75">
      <c r="A7" s="7" t="s">
        <v>11</v>
      </c>
      <c r="B7" s="5"/>
      <c r="C7" s="5"/>
      <c r="D7" s="4"/>
      <c r="E7" s="4"/>
      <c r="F7" s="5"/>
      <c r="G7" s="5"/>
    </row>
    <row r="8" spans="1:7" ht="12.75">
      <c r="A8" s="5" t="s">
        <v>12</v>
      </c>
      <c r="B8" s="5"/>
      <c r="C8" s="5"/>
      <c r="D8" s="13">
        <v>75</v>
      </c>
      <c r="E8" s="11">
        <f aca="true" t="shared" si="0" ref="E8:E21">D8+C8</f>
        <v>75</v>
      </c>
      <c r="F8" s="11">
        <f aca="true" t="shared" si="1" ref="F8:F21">E8-C8</f>
        <v>75</v>
      </c>
      <c r="G8" s="5" t="s">
        <v>13</v>
      </c>
    </row>
    <row r="9" spans="1:7" ht="12.75">
      <c r="A9" s="5" t="s">
        <v>14</v>
      </c>
      <c r="B9" s="5"/>
      <c r="C9" s="5"/>
      <c r="D9" s="13">
        <v>235</v>
      </c>
      <c r="E9" s="11">
        <f t="shared" si="0"/>
        <v>235</v>
      </c>
      <c r="F9" s="11">
        <f t="shared" si="1"/>
        <v>235</v>
      </c>
      <c r="G9" s="5" t="s">
        <v>13</v>
      </c>
    </row>
    <row r="10" spans="1:7" ht="12.75">
      <c r="A10" s="5" t="s">
        <v>15</v>
      </c>
      <c r="B10" s="5"/>
      <c r="C10" s="5"/>
      <c r="D10" s="13">
        <v>528</v>
      </c>
      <c r="E10" s="11">
        <f t="shared" si="0"/>
        <v>528</v>
      </c>
      <c r="F10" s="11">
        <f t="shared" si="1"/>
        <v>528</v>
      </c>
      <c r="G10" s="5" t="s">
        <v>13</v>
      </c>
    </row>
    <row r="11" spans="1:7" ht="12.75">
      <c r="A11" s="5" t="s">
        <v>16</v>
      </c>
      <c r="B11" s="5"/>
      <c r="C11" s="5"/>
      <c r="D11" s="13">
        <v>157</v>
      </c>
      <c r="E11" s="11">
        <f t="shared" si="0"/>
        <v>157</v>
      </c>
      <c r="F11" s="11">
        <f t="shared" si="1"/>
        <v>157</v>
      </c>
      <c r="G11" s="5" t="s">
        <v>13</v>
      </c>
    </row>
    <row r="12" spans="1:7" ht="12.75">
      <c r="A12" s="5" t="s">
        <v>17</v>
      </c>
      <c r="B12" s="5"/>
      <c r="C12" s="5"/>
      <c r="D12" s="13"/>
      <c r="E12" s="11">
        <f t="shared" si="0"/>
        <v>0</v>
      </c>
      <c r="F12" s="11">
        <f t="shared" si="1"/>
        <v>0</v>
      </c>
      <c r="G12" s="5" t="s">
        <v>13</v>
      </c>
    </row>
    <row r="13" spans="1:7" ht="12.75">
      <c r="A13" s="5" t="s">
        <v>18</v>
      </c>
      <c r="B13" s="5"/>
      <c r="C13" s="5"/>
      <c r="D13" s="13">
        <v>37</v>
      </c>
      <c r="E13" s="11">
        <f t="shared" si="0"/>
        <v>37</v>
      </c>
      <c r="F13" s="11">
        <f t="shared" si="1"/>
        <v>37</v>
      </c>
      <c r="G13" s="5" t="s">
        <v>13</v>
      </c>
    </row>
    <row r="14" spans="1:7" ht="12.75">
      <c r="A14" s="5" t="s">
        <v>19</v>
      </c>
      <c r="B14" s="5"/>
      <c r="C14" s="5"/>
      <c r="D14" s="13">
        <v>373</v>
      </c>
      <c r="E14" s="11">
        <f t="shared" si="0"/>
        <v>373</v>
      </c>
      <c r="F14" s="11">
        <f t="shared" si="1"/>
        <v>373</v>
      </c>
      <c r="G14" s="5" t="s">
        <v>13</v>
      </c>
    </row>
    <row r="15" spans="1:7" ht="12.75">
      <c r="A15" s="5" t="s">
        <v>20</v>
      </c>
      <c r="B15" s="5"/>
      <c r="C15" s="5"/>
      <c r="D15" s="13"/>
      <c r="E15" s="11">
        <f t="shared" si="0"/>
        <v>0</v>
      </c>
      <c r="F15" s="11">
        <f t="shared" si="1"/>
        <v>0</v>
      </c>
      <c r="G15" s="5" t="s">
        <v>13</v>
      </c>
    </row>
    <row r="16" spans="1:7" ht="12.75">
      <c r="A16" s="5" t="s">
        <v>21</v>
      </c>
      <c r="B16" s="5"/>
      <c r="C16" s="5"/>
      <c r="D16" s="13">
        <v>2087</v>
      </c>
      <c r="E16" s="11">
        <f t="shared" si="0"/>
        <v>2087</v>
      </c>
      <c r="F16" s="11">
        <f t="shared" si="1"/>
        <v>2087</v>
      </c>
      <c r="G16" s="5" t="s">
        <v>13</v>
      </c>
    </row>
    <row r="17" spans="1:7" ht="12.75">
      <c r="A17" s="5" t="s">
        <v>22</v>
      </c>
      <c r="B17" s="5"/>
      <c r="C17" s="5"/>
      <c r="D17" s="13"/>
      <c r="E17" s="11">
        <f t="shared" si="0"/>
        <v>0</v>
      </c>
      <c r="F17" s="11">
        <f t="shared" si="1"/>
        <v>0</v>
      </c>
      <c r="G17" s="5" t="s">
        <v>13</v>
      </c>
    </row>
    <row r="18" spans="1:7" ht="12.75">
      <c r="A18" s="5" t="s">
        <v>23</v>
      </c>
      <c r="B18" s="5"/>
      <c r="C18" s="5"/>
      <c r="D18" s="13">
        <v>11782</v>
      </c>
      <c r="E18" s="11">
        <f t="shared" si="0"/>
        <v>11782</v>
      </c>
      <c r="F18" s="11">
        <f t="shared" si="1"/>
        <v>11782</v>
      </c>
      <c r="G18" s="5" t="s">
        <v>13</v>
      </c>
    </row>
    <row r="19" spans="1:7" ht="12.75">
      <c r="A19" s="5" t="s">
        <v>24</v>
      </c>
      <c r="B19" s="5"/>
      <c r="C19" s="5"/>
      <c r="D19" s="13"/>
      <c r="E19" s="11">
        <f t="shared" si="0"/>
        <v>0</v>
      </c>
      <c r="F19" s="11">
        <f t="shared" si="1"/>
        <v>0</v>
      </c>
      <c r="G19" s="5" t="s">
        <v>13</v>
      </c>
    </row>
    <row r="20" spans="1:7" ht="12.75">
      <c r="A20" s="5" t="s">
        <v>23</v>
      </c>
      <c r="B20" s="5"/>
      <c r="C20" s="5"/>
      <c r="D20" s="13">
        <v>3918</v>
      </c>
      <c r="E20" s="11">
        <f t="shared" si="0"/>
        <v>3918</v>
      </c>
      <c r="F20" s="11">
        <f t="shared" si="1"/>
        <v>3918</v>
      </c>
      <c r="G20" s="5" t="s">
        <v>13</v>
      </c>
    </row>
    <row r="21" spans="1:7" ht="12.75">
      <c r="A21" s="5" t="s">
        <v>25</v>
      </c>
      <c r="B21" s="5"/>
      <c r="C21" s="5"/>
      <c r="D21" s="13">
        <v>4950</v>
      </c>
      <c r="E21" s="11">
        <f t="shared" si="0"/>
        <v>4950</v>
      </c>
      <c r="F21" s="11">
        <f t="shared" si="1"/>
        <v>4950</v>
      </c>
      <c r="G21" s="5" t="s">
        <v>26</v>
      </c>
    </row>
    <row r="22" spans="1:7" ht="12.75">
      <c r="A22" s="5"/>
      <c r="B22" s="5"/>
      <c r="C22" s="5"/>
      <c r="D22" s="13"/>
      <c r="E22" s="11"/>
      <c r="F22" s="11"/>
      <c r="G22" s="5"/>
    </row>
    <row r="23" spans="1:7" ht="12.75">
      <c r="A23" s="15" t="s">
        <v>27</v>
      </c>
      <c r="B23" s="15"/>
      <c r="C23" s="15"/>
      <c r="D23" s="16">
        <f>SUM(D8:D21)</f>
        <v>24142</v>
      </c>
      <c r="E23" s="16">
        <f>SUM(E8:E21)</f>
        <v>24142</v>
      </c>
      <c r="F23" s="16">
        <f>SUM(F8:F21)</f>
        <v>24142</v>
      </c>
      <c r="G23" s="15"/>
    </row>
    <row r="24" spans="1:7" ht="12.75">
      <c r="A24" s="5"/>
      <c r="B24" s="5"/>
      <c r="C24" s="5"/>
      <c r="D24" s="13"/>
      <c r="E24" s="11"/>
      <c r="F24" s="11"/>
      <c r="G24" s="5"/>
    </row>
    <row r="25" spans="1:7" ht="12.75">
      <c r="A25" s="5" t="s">
        <v>28</v>
      </c>
      <c r="B25" s="11">
        <v>7500</v>
      </c>
      <c r="C25" s="11">
        <v>7500</v>
      </c>
      <c r="D25" s="11"/>
      <c r="E25" s="11">
        <f aca="true" t="shared" si="2" ref="E25:E31">D25+C25</f>
        <v>7500</v>
      </c>
      <c r="F25" s="11">
        <f aca="true" t="shared" si="3" ref="F25:F31">E25-C25</f>
        <v>0</v>
      </c>
      <c r="G25" s="5"/>
    </row>
    <row r="26" spans="1:7" ht="12.75">
      <c r="A26" s="5" t="s">
        <v>29</v>
      </c>
      <c r="B26" s="11"/>
      <c r="C26" s="11"/>
      <c r="D26" s="11"/>
      <c r="E26" s="11">
        <f t="shared" si="2"/>
        <v>0</v>
      </c>
      <c r="F26" s="11">
        <f t="shared" si="3"/>
        <v>0</v>
      </c>
      <c r="G26" s="5"/>
    </row>
    <row r="27" spans="1:7" ht="12.75">
      <c r="A27" s="5" t="s">
        <v>30</v>
      </c>
      <c r="B27" s="11">
        <v>2000</v>
      </c>
      <c r="C27" s="11">
        <v>2000</v>
      </c>
      <c r="D27" s="11"/>
      <c r="E27" s="11">
        <f t="shared" si="2"/>
        <v>2000</v>
      </c>
      <c r="F27" s="11">
        <f t="shared" si="3"/>
        <v>0</v>
      </c>
      <c r="G27" s="5"/>
    </row>
    <row r="28" spans="1:7" ht="12.75">
      <c r="A28" s="5" t="s">
        <v>31</v>
      </c>
      <c r="B28" s="11">
        <v>1300</v>
      </c>
      <c r="C28" s="11">
        <v>1300</v>
      </c>
      <c r="D28" s="11"/>
      <c r="E28" s="11">
        <f t="shared" si="2"/>
        <v>1300</v>
      </c>
      <c r="F28" s="11">
        <f t="shared" si="3"/>
        <v>0</v>
      </c>
      <c r="G28" s="5"/>
    </row>
    <row r="29" spans="1:7" ht="12.75">
      <c r="A29" s="5" t="s">
        <v>32</v>
      </c>
      <c r="B29" s="11">
        <v>5000</v>
      </c>
      <c r="C29" s="11">
        <v>5000</v>
      </c>
      <c r="D29" s="11"/>
      <c r="E29" s="11">
        <f t="shared" si="2"/>
        <v>5000</v>
      </c>
      <c r="F29" s="11">
        <f t="shared" si="3"/>
        <v>0</v>
      </c>
      <c r="G29" s="5"/>
    </row>
    <row r="30" spans="1:7" ht="12.75">
      <c r="A30" s="5" t="s">
        <v>33</v>
      </c>
      <c r="B30" s="11">
        <v>14200</v>
      </c>
      <c r="C30" s="11">
        <v>14200</v>
      </c>
      <c r="D30" s="11">
        <v>-2472</v>
      </c>
      <c r="E30" s="11">
        <f t="shared" si="2"/>
        <v>11728</v>
      </c>
      <c r="F30" s="11">
        <f t="shared" si="3"/>
        <v>-2472</v>
      </c>
      <c r="G30" s="5"/>
    </row>
    <row r="31" spans="1:7" ht="12.75">
      <c r="A31" s="5" t="s">
        <v>34</v>
      </c>
      <c r="B31" s="6" t="s">
        <v>35</v>
      </c>
      <c r="C31" s="6"/>
      <c r="D31" s="11">
        <v>1472</v>
      </c>
      <c r="E31" s="20">
        <f t="shared" si="2"/>
        <v>1472</v>
      </c>
      <c r="F31" s="20">
        <f t="shared" si="3"/>
        <v>1472</v>
      </c>
      <c r="G31" s="5"/>
    </row>
    <row r="32" spans="1:7" ht="12.75">
      <c r="A32" s="5" t="s">
        <v>36</v>
      </c>
      <c r="B32" s="6" t="s">
        <v>35</v>
      </c>
      <c r="C32" s="6" t="s">
        <v>35</v>
      </c>
      <c r="D32" s="11"/>
      <c r="E32" s="20" t="s">
        <v>35</v>
      </c>
      <c r="F32" s="20"/>
      <c r="G32" s="5"/>
    </row>
    <row r="33" spans="1:7" ht="12.75">
      <c r="A33" s="5" t="s">
        <v>37</v>
      </c>
      <c r="B33" s="6" t="s">
        <v>35</v>
      </c>
      <c r="C33" s="6" t="s">
        <v>35</v>
      </c>
      <c r="D33" s="11"/>
      <c r="E33" s="20" t="s">
        <v>35</v>
      </c>
      <c r="F33" s="20"/>
      <c r="G33" s="5"/>
    </row>
    <row r="34" spans="1:7" ht="12.75">
      <c r="A34" s="8" t="s">
        <v>38</v>
      </c>
      <c r="B34" s="9" t="s">
        <v>35</v>
      </c>
      <c r="C34" s="9" t="s">
        <v>35</v>
      </c>
      <c r="D34" s="14"/>
      <c r="E34" s="21" t="s">
        <v>35</v>
      </c>
      <c r="F34" s="21"/>
      <c r="G34" s="8"/>
    </row>
    <row r="35" spans="1:7" ht="12.75">
      <c r="A35" s="5" t="s">
        <v>39</v>
      </c>
      <c r="B35" s="6"/>
      <c r="C35" s="6"/>
      <c r="D35" s="11"/>
      <c r="E35" s="20"/>
      <c r="F35" s="20"/>
      <c r="G35" s="5"/>
    </row>
    <row r="36" spans="1:7" ht="12.75">
      <c r="A36" s="5" t="s">
        <v>40</v>
      </c>
      <c r="B36" s="6" t="s">
        <v>35</v>
      </c>
      <c r="C36" s="6"/>
      <c r="D36" s="11">
        <v>1000</v>
      </c>
      <c r="E36" s="20">
        <f>D36+C36</f>
        <v>1000</v>
      </c>
      <c r="F36" s="20">
        <f>E36-C36</f>
        <v>1000</v>
      </c>
      <c r="G36" s="5"/>
    </row>
    <row r="37" spans="1:7" ht="12.75">
      <c r="A37" s="5" t="s">
        <v>41</v>
      </c>
      <c r="B37" s="6" t="s">
        <v>35</v>
      </c>
      <c r="C37" s="6" t="s">
        <v>35</v>
      </c>
      <c r="D37" s="11"/>
      <c r="E37" s="20" t="s">
        <v>35</v>
      </c>
      <c r="F37" s="20"/>
      <c r="G37" s="5"/>
    </row>
    <row r="38" spans="1:7" ht="12.75">
      <c r="A38" s="5" t="s">
        <v>42</v>
      </c>
      <c r="B38" s="6" t="s">
        <v>35</v>
      </c>
      <c r="C38" s="6" t="s">
        <v>35</v>
      </c>
      <c r="D38" s="11"/>
      <c r="E38" s="20" t="s">
        <v>35</v>
      </c>
      <c r="F38" s="20"/>
      <c r="G38" s="5"/>
    </row>
    <row r="39" spans="1:7" ht="12.75">
      <c r="A39" s="5" t="s">
        <v>43</v>
      </c>
      <c r="B39" s="6"/>
      <c r="C39" s="6"/>
      <c r="D39" s="11"/>
      <c r="E39" s="20"/>
      <c r="F39" s="20"/>
      <c r="G39" s="5"/>
    </row>
    <row r="40" spans="1:7" ht="12.75">
      <c r="A40" s="5" t="s">
        <v>44</v>
      </c>
      <c r="B40" s="6" t="s">
        <v>35</v>
      </c>
      <c r="C40" s="6" t="s">
        <v>35</v>
      </c>
      <c r="D40" s="11"/>
      <c r="E40" s="20" t="s">
        <v>35</v>
      </c>
      <c r="F40" s="20"/>
      <c r="G40" s="5"/>
    </row>
    <row r="41" spans="1:7" ht="12.75">
      <c r="A41" s="5" t="s">
        <v>45</v>
      </c>
      <c r="B41" s="6"/>
      <c r="C41" s="6"/>
      <c r="D41" s="11">
        <v>1000</v>
      </c>
      <c r="E41" s="20">
        <f>D41+C41</f>
        <v>1000</v>
      </c>
      <c r="F41" s="20">
        <f>E41-C41</f>
        <v>1000</v>
      </c>
      <c r="G41" s="5" t="s">
        <v>46</v>
      </c>
    </row>
    <row r="42" spans="1:7" ht="12.75">
      <c r="A42" s="5"/>
      <c r="B42" s="6"/>
      <c r="C42" s="6"/>
      <c r="D42" s="11"/>
      <c r="E42" s="20"/>
      <c r="F42" s="20"/>
      <c r="G42" s="5" t="s">
        <v>47</v>
      </c>
    </row>
    <row r="43" spans="1:7" ht="12.75">
      <c r="A43" s="17" t="s">
        <v>48</v>
      </c>
      <c r="B43" s="18">
        <f>SUM(B30:B42)</f>
        <v>14200</v>
      </c>
      <c r="C43" s="18">
        <f>SUM(C30:C42)</f>
        <v>14200</v>
      </c>
      <c r="D43" s="19">
        <f>SUM(D30:D42)</f>
        <v>1000</v>
      </c>
      <c r="E43" s="18">
        <f>SUM(E30:E42)</f>
        <v>15200</v>
      </c>
      <c r="F43" s="19">
        <f>SUM(F30:F42)</f>
        <v>1000</v>
      </c>
      <c r="G43" s="17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7" t="s">
        <v>49</v>
      </c>
      <c r="B45" s="10">
        <v>30000</v>
      </c>
      <c r="C45" s="10">
        <v>30000</v>
      </c>
      <c r="D45" s="10">
        <f>D23+SUM(D25:D42)</f>
        <v>25142</v>
      </c>
      <c r="E45" s="10">
        <f>E23+SUM(E25:E42)</f>
        <v>55142</v>
      </c>
      <c r="F45" s="10">
        <f>F23+SUM(F25:F42)</f>
        <v>25142</v>
      </c>
      <c r="G45" s="7"/>
    </row>
    <row r="46" spans="1:7" ht="12.75">
      <c r="A46" s="8"/>
      <c r="B46" s="8"/>
      <c r="C46" s="8"/>
      <c r="D46" s="8"/>
      <c r="E46" s="8"/>
      <c r="F46" s="8"/>
      <c r="G46" s="8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</sheetData>
  <printOptions/>
  <pageMargins left="0.787401556968689" right="0.787401556968689" top="1.1811023950576782" bottom="0.9842519760131836" header="0.5" footer="0.5"/>
  <pageSetup orientation="portrait" paperSize="9"/>
  <headerFooter alignWithMargins="0">
    <oddHeader>&amp;C
&amp;"Arial CE,Félkövér"&amp;12 2002. évi lakás és nem lakás célú ingatlanok felújítása&amp;R&amp;8 6. számú melléklet
a13/2002 (VI.28.) önkormányzati rendelethez&amp;10
</oddHeader>
    <oddFooter>&amp;L&amp;"Arial,Normál"&amp;8&amp;D/&amp;T&amp;C&amp;"Arial,Normál"&amp;8&amp;F         Szekeresné&amp;R&amp;"Arial,Normál"&amp;8&amp;P/&amp;N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2"/>
  <sheetViews>
    <sheetView workbookViewId="0" topLeftCell="A1">
      <pane xSplit="1" ySplit="3" topLeftCell="E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1" sqref="E71"/>
    </sheetView>
  </sheetViews>
  <sheetFormatPr defaultColWidth="9.140625" defaultRowHeight="12.75"/>
  <cols>
    <col min="1" max="1" width="62.7109375" style="136" customWidth="1"/>
    <col min="2" max="2" width="9.421875" style="149" customWidth="1"/>
    <col min="3" max="3" width="9.8515625" style="136" customWidth="1"/>
    <col min="4" max="4" width="9.421875" style="136" customWidth="1"/>
    <col min="5" max="5" width="13.57421875" style="136" customWidth="1"/>
    <col min="6" max="6" width="32.00390625" style="136" bestFit="1" customWidth="1"/>
    <col min="7" max="16384" width="9.140625" style="136" customWidth="1"/>
  </cols>
  <sheetData>
    <row r="1" spans="1:6" s="131" customFormat="1" ht="12.75" customHeight="1">
      <c r="A1" s="254" t="s">
        <v>1</v>
      </c>
      <c r="B1" s="257" t="s">
        <v>92</v>
      </c>
      <c r="C1" s="257"/>
      <c r="D1" s="257"/>
      <c r="E1" s="257"/>
      <c r="F1" s="258" t="s">
        <v>5</v>
      </c>
    </row>
    <row r="2" spans="1:6" s="131" customFormat="1" ht="12.75">
      <c r="A2" s="255"/>
      <c r="B2" s="257" t="s">
        <v>93</v>
      </c>
      <c r="C2" s="257" t="s">
        <v>94</v>
      </c>
      <c r="D2" s="257" t="s">
        <v>95</v>
      </c>
      <c r="E2" s="257" t="s">
        <v>96</v>
      </c>
      <c r="F2" s="259"/>
    </row>
    <row r="3" spans="1:6" s="131" customFormat="1" ht="12.75">
      <c r="A3" s="256"/>
      <c r="B3" s="257"/>
      <c r="C3" s="257"/>
      <c r="D3" s="257"/>
      <c r="E3" s="257"/>
      <c r="F3" s="260"/>
    </row>
    <row r="4" spans="1:6" ht="12.75">
      <c r="A4" s="132"/>
      <c r="B4" s="133"/>
      <c r="C4" s="134"/>
      <c r="D4" s="134"/>
      <c r="E4" s="135"/>
      <c r="F4" s="132"/>
    </row>
    <row r="5" spans="1:6" ht="12.75">
      <c r="A5" s="137" t="s">
        <v>97</v>
      </c>
      <c r="B5" s="133"/>
      <c r="C5" s="134"/>
      <c r="D5" s="134"/>
      <c r="E5" s="135"/>
      <c r="F5" s="132"/>
    </row>
    <row r="6" spans="1:6" ht="12.75">
      <c r="A6" s="132" t="str">
        <f>'2003 áthúzódó'!A10</f>
        <v> - Ady E u. 15. udvari lakás felújítása</v>
      </c>
      <c r="B6" s="133">
        <v>1472</v>
      </c>
      <c r="C6" s="139">
        <v>1398</v>
      </c>
      <c r="D6" s="133">
        <f>B6-C6</f>
        <v>74</v>
      </c>
      <c r="E6" s="135">
        <f>D6</f>
        <v>74</v>
      </c>
      <c r="F6" s="132" t="s">
        <v>98</v>
      </c>
    </row>
    <row r="7" spans="1:6" ht="12.75">
      <c r="A7" s="132" t="str">
        <f>'2003 áthúzódó'!A11</f>
        <v> - Fő u. 57. raktár felújítása </v>
      </c>
      <c r="B7" s="133">
        <v>1194</v>
      </c>
      <c r="C7" s="139">
        <v>1135</v>
      </c>
      <c r="D7" s="133">
        <f>B7-C7</f>
        <v>59</v>
      </c>
      <c r="E7" s="135">
        <f>D7</f>
        <v>59</v>
      </c>
      <c r="F7" s="132" t="s">
        <v>98</v>
      </c>
    </row>
    <row r="8" spans="1:6" ht="12.75">
      <c r="A8" s="132" t="str">
        <f>'2003 áthúzódó'!A12</f>
        <v> - Sávház É-i függőfolyosó melletti kopolitüveg csere</v>
      </c>
      <c r="B8" s="133">
        <v>9833</v>
      </c>
      <c r="C8" s="139">
        <v>9341</v>
      </c>
      <c r="D8" s="133">
        <f>B8-C8</f>
        <v>492</v>
      </c>
      <c r="E8" s="135">
        <f>D8</f>
        <v>492</v>
      </c>
      <c r="F8" s="132" t="s">
        <v>98</v>
      </c>
    </row>
    <row r="9" spans="1:6" ht="12.75">
      <c r="A9" s="132" t="str">
        <f>'2003 áthúzódó'!A15</f>
        <v> - Fő u. 76. 2 db Önk.bérlakás villamos hálózat átépítése</v>
      </c>
      <c r="B9" s="133">
        <v>704</v>
      </c>
      <c r="C9" s="139">
        <v>0</v>
      </c>
      <c r="D9" s="133">
        <f>B9-C9</f>
        <v>704</v>
      </c>
      <c r="E9" s="135">
        <f>D9</f>
        <v>704</v>
      </c>
      <c r="F9" s="132"/>
    </row>
    <row r="10" spans="1:6" ht="12.75">
      <c r="A10" s="132" t="s">
        <v>29</v>
      </c>
      <c r="B10" s="133"/>
      <c r="C10" s="139"/>
      <c r="D10" s="133"/>
      <c r="E10" s="135"/>
      <c r="F10" s="132"/>
    </row>
    <row r="11" spans="1:6" ht="12.75">
      <c r="A11" s="132" t="s">
        <v>110</v>
      </c>
      <c r="B11" s="133">
        <v>3450</v>
      </c>
      <c r="C11" s="139">
        <v>1950</v>
      </c>
      <c r="D11" s="133">
        <v>1500</v>
      </c>
      <c r="E11" s="135">
        <v>1500</v>
      </c>
      <c r="F11" s="132"/>
    </row>
    <row r="12" spans="1:6" ht="12.75">
      <c r="A12" s="209" t="s">
        <v>154</v>
      </c>
      <c r="B12" s="133"/>
      <c r="C12" s="139"/>
      <c r="D12" s="133"/>
      <c r="E12" s="135"/>
      <c r="F12" s="132"/>
    </row>
    <row r="13" spans="1:6" ht="12.75">
      <c r="A13" s="132" t="s">
        <v>24</v>
      </c>
      <c r="B13" s="133"/>
      <c r="C13" s="138"/>
      <c r="D13" s="133"/>
      <c r="E13" s="135"/>
      <c r="F13" s="132"/>
    </row>
    <row r="14" spans="1:6" ht="12.75">
      <c r="A14" s="132" t="s">
        <v>23</v>
      </c>
      <c r="B14" s="133">
        <v>3918</v>
      </c>
      <c r="C14" s="139">
        <v>2745</v>
      </c>
      <c r="D14" s="133">
        <f>B14-C14</f>
        <v>1173</v>
      </c>
      <c r="E14" s="135">
        <v>391</v>
      </c>
      <c r="F14" s="132"/>
    </row>
    <row r="15" spans="1:6" ht="12.75">
      <c r="A15" s="132" t="s">
        <v>52</v>
      </c>
      <c r="B15" s="133">
        <v>7293</v>
      </c>
      <c r="C15" s="139">
        <v>5347</v>
      </c>
      <c r="D15" s="133">
        <f>B15-C15</f>
        <v>1946</v>
      </c>
      <c r="E15" s="135">
        <v>649</v>
      </c>
      <c r="F15" s="132"/>
    </row>
    <row r="16" spans="1:6" ht="12.75">
      <c r="A16" s="132" t="s">
        <v>54</v>
      </c>
      <c r="B16" s="133">
        <v>13085</v>
      </c>
      <c r="C16" s="139">
        <v>125</v>
      </c>
      <c r="D16" s="133">
        <f>B16-C16</f>
        <v>12960</v>
      </c>
      <c r="E16" s="135">
        <v>4277</v>
      </c>
      <c r="F16" s="132"/>
    </row>
    <row r="17" spans="1:6" ht="12.75">
      <c r="A17" s="132" t="s">
        <v>83</v>
      </c>
      <c r="B17" s="133">
        <v>8271</v>
      </c>
      <c r="C17" s="139">
        <v>0</v>
      </c>
      <c r="D17" s="133">
        <v>8271</v>
      </c>
      <c r="E17" s="135">
        <v>2757</v>
      </c>
      <c r="F17" s="132"/>
    </row>
    <row r="18" spans="1:6" ht="12.75">
      <c r="A18" s="132" t="s">
        <v>84</v>
      </c>
      <c r="B18" s="133">
        <v>16856</v>
      </c>
      <c r="C18" s="139">
        <v>0</v>
      </c>
      <c r="D18" s="133">
        <v>16856</v>
      </c>
      <c r="E18" s="135">
        <v>5619</v>
      </c>
      <c r="F18" s="132"/>
    </row>
    <row r="19" spans="1:6" ht="12.75">
      <c r="A19" s="132"/>
      <c r="B19" s="133"/>
      <c r="C19" s="138"/>
      <c r="D19" s="133"/>
      <c r="E19" s="140"/>
      <c r="F19" s="132"/>
    </row>
    <row r="20" spans="1:6" ht="12.75">
      <c r="A20" s="141" t="s">
        <v>51</v>
      </c>
      <c r="B20" s="142">
        <f>SUM(B6:B19)</f>
        <v>66076</v>
      </c>
      <c r="C20" s="143">
        <f>SUM(C6:C19)</f>
        <v>22041</v>
      </c>
      <c r="D20" s="143">
        <f>SUM(D6:D19)</f>
        <v>44035</v>
      </c>
      <c r="E20" s="144">
        <f>SUM(E6:E19)</f>
        <v>16522</v>
      </c>
      <c r="F20" s="141"/>
    </row>
    <row r="21" spans="1:6" ht="12.75">
      <c r="A21" s="132"/>
      <c r="B21" s="133"/>
      <c r="C21" s="134"/>
      <c r="D21" s="134"/>
      <c r="E21" s="135"/>
      <c r="F21" s="132"/>
    </row>
    <row r="22" spans="1:6" s="179" customFormat="1" ht="12.75">
      <c r="A22" s="137" t="s">
        <v>28</v>
      </c>
      <c r="B22" s="176">
        <v>7500</v>
      </c>
      <c r="C22" s="177" t="s">
        <v>67</v>
      </c>
      <c r="D22" s="216">
        <v>7500</v>
      </c>
      <c r="E22" s="217">
        <v>7500</v>
      </c>
      <c r="F22" s="137"/>
    </row>
    <row r="23" spans="1:6" s="179" customFormat="1" ht="12.75">
      <c r="A23" s="137" t="s">
        <v>29</v>
      </c>
      <c r="B23" s="176"/>
      <c r="C23" s="177"/>
      <c r="D23" s="216"/>
      <c r="E23" s="217"/>
      <c r="F23" s="137"/>
    </row>
    <row r="24" spans="1:6" s="179" customFormat="1" ht="12.75">
      <c r="A24" s="137" t="s">
        <v>110</v>
      </c>
      <c r="B24" s="176">
        <v>4000</v>
      </c>
      <c r="C24" s="177" t="s">
        <v>67</v>
      </c>
      <c r="D24" s="216">
        <v>4000</v>
      </c>
      <c r="E24" s="217">
        <v>4000</v>
      </c>
      <c r="F24" s="137"/>
    </row>
    <row r="25" spans="1:6" s="179" customFormat="1" ht="12.75">
      <c r="A25" s="137" t="s">
        <v>31</v>
      </c>
      <c r="B25" s="176">
        <v>1800</v>
      </c>
      <c r="C25" s="177" t="s">
        <v>67</v>
      </c>
      <c r="D25" s="216">
        <v>1800</v>
      </c>
      <c r="E25" s="217">
        <v>1800</v>
      </c>
      <c r="F25" s="137"/>
    </row>
    <row r="26" spans="1:6" ht="12.75">
      <c r="A26" s="132"/>
      <c r="B26" s="133"/>
      <c r="C26" s="138"/>
      <c r="D26" s="134"/>
      <c r="E26" s="135"/>
      <c r="F26" s="132"/>
    </row>
    <row r="27" spans="1:6" s="179" customFormat="1" ht="12.75">
      <c r="A27" s="137" t="s">
        <v>156</v>
      </c>
      <c r="B27" s="176"/>
      <c r="C27" s="177"/>
      <c r="D27" s="178"/>
      <c r="E27" s="178"/>
      <c r="F27" s="137"/>
    </row>
    <row r="28" spans="1:6" ht="12.75">
      <c r="A28" s="132"/>
      <c r="B28" s="138"/>
      <c r="C28" s="139"/>
      <c r="D28" s="133"/>
      <c r="E28" s="140"/>
      <c r="F28" s="132"/>
    </row>
    <row r="29" spans="1:6" ht="12.75">
      <c r="A29" s="146" t="s">
        <v>101</v>
      </c>
      <c r="B29" s="138" t="s">
        <v>35</v>
      </c>
      <c r="C29" s="138" t="s">
        <v>67</v>
      </c>
      <c r="D29" s="222" t="str">
        <f>B29</f>
        <v>X</v>
      </c>
      <c r="E29" s="223" t="str">
        <f>D29</f>
        <v>X</v>
      </c>
      <c r="F29" s="132" t="s">
        <v>102</v>
      </c>
    </row>
    <row r="30" spans="1:6" ht="12.75">
      <c r="A30" s="146" t="s">
        <v>132</v>
      </c>
      <c r="B30" s="138" t="s">
        <v>35</v>
      </c>
      <c r="C30" s="138" t="s">
        <v>67</v>
      </c>
      <c r="D30" s="222" t="str">
        <f aca="true" t="shared" si="0" ref="D30:D38">B30</f>
        <v>X</v>
      </c>
      <c r="E30" s="223" t="str">
        <f aca="true" t="shared" si="1" ref="E30:E38">D30</f>
        <v>X</v>
      </c>
      <c r="F30" s="132"/>
    </row>
    <row r="31" spans="1:6" ht="12.75">
      <c r="A31" s="146" t="s">
        <v>164</v>
      </c>
      <c r="B31" s="138" t="s">
        <v>35</v>
      </c>
      <c r="C31" s="138" t="s">
        <v>67</v>
      </c>
      <c r="D31" s="222" t="str">
        <f t="shared" si="0"/>
        <v>X</v>
      </c>
      <c r="E31" s="223" t="str">
        <f t="shared" si="1"/>
        <v>X</v>
      </c>
      <c r="F31" s="132"/>
    </row>
    <row r="32" spans="1:6" ht="12.75">
      <c r="A32" s="146" t="s">
        <v>165</v>
      </c>
      <c r="B32" s="138" t="s">
        <v>35</v>
      </c>
      <c r="C32" s="138" t="s">
        <v>67</v>
      </c>
      <c r="D32" s="222" t="str">
        <f t="shared" si="0"/>
        <v>X</v>
      </c>
      <c r="E32" s="223" t="str">
        <f t="shared" si="1"/>
        <v>X</v>
      </c>
      <c r="F32" s="132"/>
    </row>
    <row r="33" spans="1:6" ht="12.75">
      <c r="A33" s="146" t="s">
        <v>103</v>
      </c>
      <c r="B33" s="138" t="s">
        <v>35</v>
      </c>
      <c r="C33" s="138" t="s">
        <v>67</v>
      </c>
      <c r="D33" s="222" t="str">
        <f t="shared" si="0"/>
        <v>X</v>
      </c>
      <c r="E33" s="223" t="str">
        <f t="shared" si="1"/>
        <v>X</v>
      </c>
      <c r="F33" s="132"/>
    </row>
    <row r="34" spans="1:6" ht="12.75">
      <c r="A34" s="146" t="s">
        <v>104</v>
      </c>
      <c r="B34" s="138" t="s">
        <v>35</v>
      </c>
      <c r="C34" s="138" t="s">
        <v>67</v>
      </c>
      <c r="D34" s="222" t="str">
        <f t="shared" si="0"/>
        <v>X</v>
      </c>
      <c r="E34" s="223" t="str">
        <f t="shared" si="1"/>
        <v>X</v>
      </c>
      <c r="F34" s="132"/>
    </row>
    <row r="35" spans="1:6" ht="12.75">
      <c r="A35" s="146" t="s">
        <v>105</v>
      </c>
      <c r="B35" s="138" t="s">
        <v>35</v>
      </c>
      <c r="C35" s="138" t="s">
        <v>67</v>
      </c>
      <c r="D35" s="222" t="str">
        <f t="shared" si="0"/>
        <v>X</v>
      </c>
      <c r="E35" s="223" t="str">
        <f t="shared" si="1"/>
        <v>X</v>
      </c>
      <c r="F35" s="132"/>
    </row>
    <row r="36" spans="1:6" s="173" customFormat="1" ht="25.5">
      <c r="A36" s="168" t="s">
        <v>109</v>
      </c>
      <c r="B36" s="138" t="s">
        <v>35</v>
      </c>
      <c r="C36" s="138" t="s">
        <v>67</v>
      </c>
      <c r="D36" s="222" t="str">
        <f t="shared" si="0"/>
        <v>X</v>
      </c>
      <c r="E36" s="223" t="str">
        <f t="shared" si="1"/>
        <v>X</v>
      </c>
      <c r="F36" s="172" t="s">
        <v>153</v>
      </c>
    </row>
    <row r="37" spans="1:6" ht="12.75">
      <c r="A37" s="146" t="s">
        <v>106</v>
      </c>
      <c r="B37" s="138" t="s">
        <v>35</v>
      </c>
      <c r="C37" s="138" t="s">
        <v>67</v>
      </c>
      <c r="D37" s="222" t="str">
        <f t="shared" si="0"/>
        <v>X</v>
      </c>
      <c r="E37" s="223" t="str">
        <f t="shared" si="1"/>
        <v>X</v>
      </c>
      <c r="F37" s="132" t="s">
        <v>107</v>
      </c>
    </row>
    <row r="38" spans="1:6" ht="12.75">
      <c r="A38" s="174" t="s">
        <v>108</v>
      </c>
      <c r="B38" s="224" t="s">
        <v>35</v>
      </c>
      <c r="C38" s="224" t="s">
        <v>67</v>
      </c>
      <c r="D38" s="225" t="str">
        <f t="shared" si="0"/>
        <v>X</v>
      </c>
      <c r="E38" s="226" t="str">
        <f t="shared" si="1"/>
        <v>X</v>
      </c>
      <c r="F38" s="175">
        <v>0.601</v>
      </c>
    </row>
    <row r="39" spans="1:6" s="131" customFormat="1" ht="12.75" customHeight="1">
      <c r="A39" s="254" t="s">
        <v>1</v>
      </c>
      <c r="B39" s="257" t="s">
        <v>92</v>
      </c>
      <c r="C39" s="257"/>
      <c r="D39" s="257"/>
      <c r="E39" s="257"/>
      <c r="F39" s="258" t="s">
        <v>5</v>
      </c>
    </row>
    <row r="40" spans="1:6" s="131" customFormat="1" ht="12.75">
      <c r="A40" s="255"/>
      <c r="B40" s="257" t="s">
        <v>93</v>
      </c>
      <c r="C40" s="257" t="s">
        <v>94</v>
      </c>
      <c r="D40" s="257" t="s">
        <v>95</v>
      </c>
      <c r="E40" s="257" t="s">
        <v>96</v>
      </c>
      <c r="F40" s="259"/>
    </row>
    <row r="41" spans="1:6" s="131" customFormat="1" ht="12.75">
      <c r="A41" s="256"/>
      <c r="B41" s="257"/>
      <c r="C41" s="257"/>
      <c r="D41" s="257"/>
      <c r="E41" s="257"/>
      <c r="F41" s="260"/>
    </row>
    <row r="42" spans="1:6" s="173" customFormat="1" ht="12.75">
      <c r="A42" s="168" t="s">
        <v>152</v>
      </c>
      <c r="B42" s="138" t="s">
        <v>35</v>
      </c>
      <c r="C42" s="138" t="s">
        <v>67</v>
      </c>
      <c r="D42" s="222" t="str">
        <f>B42</f>
        <v>X</v>
      </c>
      <c r="E42" s="223" t="str">
        <f>D42</f>
        <v>X</v>
      </c>
      <c r="F42" s="172"/>
    </row>
    <row r="43" spans="1:6" s="173" customFormat="1" ht="12.75">
      <c r="A43" s="168"/>
      <c r="B43" s="169"/>
      <c r="C43" s="170"/>
      <c r="D43" s="169"/>
      <c r="E43" s="171"/>
      <c r="F43" s="172"/>
    </row>
    <row r="44" spans="1:6" s="210" customFormat="1" ht="12.75">
      <c r="A44" s="211" t="s">
        <v>68</v>
      </c>
      <c r="B44" s="212">
        <v>17700</v>
      </c>
      <c r="C44" s="213" t="s">
        <v>67</v>
      </c>
      <c r="D44" s="212">
        <v>17700</v>
      </c>
      <c r="E44" s="214">
        <v>17700</v>
      </c>
      <c r="F44" s="215"/>
    </row>
    <row r="45" spans="1:6" ht="12.75">
      <c r="A45" s="132"/>
      <c r="B45" s="133"/>
      <c r="C45" s="138"/>
      <c r="D45" s="133"/>
      <c r="E45" s="140"/>
      <c r="F45" s="132"/>
    </row>
    <row r="46" spans="1:6" s="179" customFormat="1" ht="12.75">
      <c r="A46" s="137" t="s">
        <v>99</v>
      </c>
      <c r="B46" s="176">
        <v>1100</v>
      </c>
      <c r="C46" s="177" t="s">
        <v>67</v>
      </c>
      <c r="D46" s="216">
        <v>1100</v>
      </c>
      <c r="E46" s="217">
        <v>1100</v>
      </c>
      <c r="F46" s="137"/>
    </row>
    <row r="47" spans="1:6" ht="12.75">
      <c r="A47" s="132"/>
      <c r="B47" s="133"/>
      <c r="C47" s="138"/>
      <c r="D47" s="134"/>
      <c r="E47" s="135"/>
      <c r="F47" s="132"/>
    </row>
    <row r="48" spans="1:6" ht="12.75">
      <c r="A48" s="141" t="s">
        <v>49</v>
      </c>
      <c r="B48" s="142">
        <f>B20+B22+B24+B25+B44+B46</f>
        <v>98176</v>
      </c>
      <c r="C48" s="142">
        <f>C20</f>
        <v>22041</v>
      </c>
      <c r="D48" s="142">
        <f>D20+D22+D24+D25+D44+D46</f>
        <v>76135</v>
      </c>
      <c r="E48" s="142">
        <f>E20+E22+E24+E25+E44+E46</f>
        <v>48622</v>
      </c>
      <c r="F48" s="141"/>
    </row>
    <row r="49" spans="1:6" ht="12.75">
      <c r="A49" s="146"/>
      <c r="B49" s="139"/>
      <c r="C49" s="138"/>
      <c r="D49" s="133"/>
      <c r="E49" s="140"/>
      <c r="F49" s="132"/>
    </row>
    <row r="50" spans="1:6" ht="12.75">
      <c r="A50" s="192" t="s">
        <v>128</v>
      </c>
      <c r="B50" s="139"/>
      <c r="C50" s="138"/>
      <c r="D50" s="133"/>
      <c r="E50" s="140"/>
      <c r="F50" s="132"/>
    </row>
    <row r="51" spans="1:6" ht="12.75">
      <c r="A51" s="192"/>
      <c r="B51" s="139"/>
      <c r="C51" s="138"/>
      <c r="D51" s="133"/>
      <c r="E51" s="140"/>
      <c r="F51" s="192" t="s">
        <v>157</v>
      </c>
    </row>
    <row r="52" spans="1:6" ht="12.75">
      <c r="A52" s="146" t="s">
        <v>111</v>
      </c>
      <c r="B52" s="139">
        <v>8714</v>
      </c>
      <c r="C52" s="138" t="s">
        <v>67</v>
      </c>
      <c r="D52" s="133">
        <f>B52</f>
        <v>8714</v>
      </c>
      <c r="E52" s="140">
        <v>2905</v>
      </c>
      <c r="F52" s="132" t="s">
        <v>131</v>
      </c>
    </row>
    <row r="53" spans="1:6" ht="12.75">
      <c r="A53" s="146" t="s">
        <v>112</v>
      </c>
      <c r="B53" s="139">
        <v>3580</v>
      </c>
      <c r="C53" s="138" t="s">
        <v>67</v>
      </c>
      <c r="D53" s="133">
        <f aca="true" t="shared" si="2" ref="D53:D70">B53</f>
        <v>3580</v>
      </c>
      <c r="E53" s="140">
        <v>1193</v>
      </c>
      <c r="F53" s="132" t="s">
        <v>131</v>
      </c>
    </row>
    <row r="54" spans="1:6" ht="12.75">
      <c r="A54" s="146" t="s">
        <v>113</v>
      </c>
      <c r="B54" s="139">
        <v>2615</v>
      </c>
      <c r="C54" s="138" t="s">
        <v>67</v>
      </c>
      <c r="D54" s="133">
        <f t="shared" si="2"/>
        <v>2615</v>
      </c>
      <c r="E54" s="140">
        <v>872</v>
      </c>
      <c r="F54" s="132" t="s">
        <v>131</v>
      </c>
    </row>
    <row r="55" spans="1:6" ht="12.75">
      <c r="A55" s="146" t="s">
        <v>114</v>
      </c>
      <c r="B55" s="139">
        <v>6935</v>
      </c>
      <c r="C55" s="138" t="s">
        <v>67</v>
      </c>
      <c r="D55" s="133">
        <f t="shared" si="2"/>
        <v>6935</v>
      </c>
      <c r="E55" s="140">
        <v>2312</v>
      </c>
      <c r="F55" s="132" t="s">
        <v>131</v>
      </c>
    </row>
    <row r="56" spans="1:6" ht="12.75">
      <c r="A56" s="146" t="s">
        <v>115</v>
      </c>
      <c r="B56" s="139">
        <v>16517</v>
      </c>
      <c r="C56" s="138" t="s">
        <v>67</v>
      </c>
      <c r="D56" s="133">
        <f t="shared" si="2"/>
        <v>16517</v>
      </c>
      <c r="E56" s="140">
        <v>5506</v>
      </c>
      <c r="F56" s="132" t="s">
        <v>131</v>
      </c>
    </row>
    <row r="57" spans="1:6" ht="12.75">
      <c r="A57" s="146" t="s">
        <v>116</v>
      </c>
      <c r="B57" s="139">
        <v>5992</v>
      </c>
      <c r="C57" s="138" t="s">
        <v>67</v>
      </c>
      <c r="D57" s="133">
        <f t="shared" si="2"/>
        <v>5992</v>
      </c>
      <c r="E57" s="140">
        <v>1997</v>
      </c>
      <c r="F57" s="132" t="s">
        <v>131</v>
      </c>
    </row>
    <row r="58" spans="1:6" ht="12.75">
      <c r="A58" s="146" t="s">
        <v>117</v>
      </c>
      <c r="B58" s="139">
        <v>5844</v>
      </c>
      <c r="C58" s="138" t="s">
        <v>67</v>
      </c>
      <c r="D58" s="133">
        <f t="shared" si="2"/>
        <v>5844</v>
      </c>
      <c r="E58" s="140">
        <v>1948</v>
      </c>
      <c r="F58" s="132" t="s">
        <v>131</v>
      </c>
    </row>
    <row r="59" spans="1:6" ht="12.75">
      <c r="A59" s="146" t="s">
        <v>118</v>
      </c>
      <c r="B59" s="139">
        <v>11053</v>
      </c>
      <c r="C59" s="138" t="s">
        <v>67</v>
      </c>
      <c r="D59" s="133">
        <f t="shared" si="2"/>
        <v>11053</v>
      </c>
      <c r="E59" s="140">
        <v>3684</v>
      </c>
      <c r="F59" s="132" t="s">
        <v>131</v>
      </c>
    </row>
    <row r="60" spans="1:6" ht="12.75">
      <c r="A60" s="146" t="s">
        <v>119</v>
      </c>
      <c r="B60" s="139">
        <v>6796</v>
      </c>
      <c r="C60" s="138" t="s">
        <v>67</v>
      </c>
      <c r="D60" s="133">
        <f t="shared" si="2"/>
        <v>6796</v>
      </c>
      <c r="E60" s="140">
        <v>2265</v>
      </c>
      <c r="F60" s="132" t="s">
        <v>131</v>
      </c>
    </row>
    <row r="61" spans="1:6" ht="12.75">
      <c r="A61" s="146" t="s">
        <v>120</v>
      </c>
      <c r="B61" s="139">
        <v>3952</v>
      </c>
      <c r="C61" s="138" t="s">
        <v>67</v>
      </c>
      <c r="D61" s="133">
        <f t="shared" si="2"/>
        <v>3952</v>
      </c>
      <c r="E61" s="140">
        <v>1317</v>
      </c>
      <c r="F61" s="132" t="s">
        <v>131</v>
      </c>
    </row>
    <row r="62" spans="1:6" ht="12.75">
      <c r="A62" s="146" t="s">
        <v>121</v>
      </c>
      <c r="B62" s="139">
        <v>21632</v>
      </c>
      <c r="C62" s="138" t="s">
        <v>67</v>
      </c>
      <c r="D62" s="133">
        <f t="shared" si="2"/>
        <v>21632</v>
      </c>
      <c r="E62" s="140">
        <v>7211</v>
      </c>
      <c r="F62" s="132" t="s">
        <v>131</v>
      </c>
    </row>
    <row r="63" spans="1:6" ht="12.75">
      <c r="A63" s="146" t="s">
        <v>122</v>
      </c>
      <c r="B63" s="139">
        <v>3098</v>
      </c>
      <c r="C63" s="138" t="s">
        <v>67</v>
      </c>
      <c r="D63" s="133">
        <f t="shared" si="2"/>
        <v>3098</v>
      </c>
      <c r="E63" s="140">
        <v>1033</v>
      </c>
      <c r="F63" s="132" t="s">
        <v>131</v>
      </c>
    </row>
    <row r="64" spans="1:6" ht="12.75">
      <c r="A64" s="146" t="s">
        <v>123</v>
      </c>
      <c r="B64" s="139">
        <v>2894</v>
      </c>
      <c r="C64" s="138" t="s">
        <v>67</v>
      </c>
      <c r="D64" s="133">
        <f t="shared" si="2"/>
        <v>2894</v>
      </c>
      <c r="E64" s="140">
        <v>965</v>
      </c>
      <c r="F64" s="132" t="s">
        <v>131</v>
      </c>
    </row>
    <row r="65" spans="1:6" ht="12.75">
      <c r="A65" s="192"/>
      <c r="B65" s="139"/>
      <c r="C65" s="138"/>
      <c r="D65" s="133"/>
      <c r="E65" s="140"/>
      <c r="F65" s="192" t="s">
        <v>159</v>
      </c>
    </row>
    <row r="66" spans="1:6" ht="12.75">
      <c r="A66" s="146" t="s">
        <v>124</v>
      </c>
      <c r="B66" s="139">
        <v>8446</v>
      </c>
      <c r="C66" s="138" t="s">
        <v>67</v>
      </c>
      <c r="D66" s="133">
        <f t="shared" si="2"/>
        <v>8446</v>
      </c>
      <c r="E66" s="140">
        <v>2974</v>
      </c>
      <c r="F66" s="132" t="s">
        <v>131</v>
      </c>
    </row>
    <row r="67" spans="1:6" ht="12.75">
      <c r="A67" s="146" t="s">
        <v>125</v>
      </c>
      <c r="B67" s="139">
        <v>21831</v>
      </c>
      <c r="C67" s="138" t="s">
        <v>67</v>
      </c>
      <c r="D67" s="133">
        <f t="shared" si="2"/>
        <v>21831</v>
      </c>
      <c r="E67" s="140">
        <v>7277</v>
      </c>
      <c r="F67" s="132" t="s">
        <v>131</v>
      </c>
    </row>
    <row r="68" spans="1:6" ht="12.75">
      <c r="A68" s="146" t="s">
        <v>126</v>
      </c>
      <c r="B68" s="139">
        <v>9800</v>
      </c>
      <c r="C68" s="138" t="s">
        <v>67</v>
      </c>
      <c r="D68" s="133">
        <f t="shared" si="2"/>
        <v>9800</v>
      </c>
      <c r="E68" s="140">
        <v>3267</v>
      </c>
      <c r="F68" s="132" t="s">
        <v>131</v>
      </c>
    </row>
    <row r="69" spans="1:6" ht="12.75">
      <c r="A69" s="192"/>
      <c r="B69" s="139"/>
      <c r="C69" s="138"/>
      <c r="D69" s="133"/>
      <c r="E69" s="140"/>
      <c r="F69" s="192" t="s">
        <v>158</v>
      </c>
    </row>
    <row r="70" spans="1:6" ht="12.75">
      <c r="A70" s="146" t="s">
        <v>127</v>
      </c>
      <c r="B70" s="139">
        <v>20643</v>
      </c>
      <c r="C70" s="138" t="s">
        <v>67</v>
      </c>
      <c r="D70" s="133">
        <f t="shared" si="2"/>
        <v>20643</v>
      </c>
      <c r="E70" s="140">
        <v>7586</v>
      </c>
      <c r="F70" s="132" t="s">
        <v>131</v>
      </c>
    </row>
    <row r="71" spans="1:6" s="179" customFormat="1" ht="12.75">
      <c r="A71" s="185" t="s">
        <v>129</v>
      </c>
      <c r="B71" s="147">
        <f>SUM(B52:B70)</f>
        <v>160342</v>
      </c>
      <c r="C71" s="147">
        <f>SUM(C52:C70)</f>
        <v>0</v>
      </c>
      <c r="D71" s="142">
        <f>SUM(D52:D70)</f>
        <v>160342</v>
      </c>
      <c r="E71" s="142">
        <f>SUM(E52:E70)</f>
        <v>54312</v>
      </c>
      <c r="F71" s="186"/>
    </row>
    <row r="72" spans="1:6" ht="12.75">
      <c r="A72" s="146"/>
      <c r="B72" s="139"/>
      <c r="C72" s="138"/>
      <c r="D72" s="133"/>
      <c r="E72" s="140"/>
      <c r="F72" s="132"/>
    </row>
    <row r="73" spans="1:6" ht="12.75">
      <c r="A73" s="146"/>
      <c r="B73" s="139"/>
      <c r="C73" s="138"/>
      <c r="D73" s="133"/>
      <c r="E73" s="140"/>
      <c r="F73" s="132"/>
    </row>
    <row r="74" spans="1:6" s="180" customFormat="1" ht="12.75">
      <c r="A74" s="187" t="s">
        <v>130</v>
      </c>
      <c r="B74" s="188">
        <f>B71+B48</f>
        <v>258518</v>
      </c>
      <c r="C74" s="188">
        <f>C71+C48</f>
        <v>22041</v>
      </c>
      <c r="D74" s="189">
        <f>D71+D48</f>
        <v>236477</v>
      </c>
      <c r="E74" s="190">
        <f>E71+E48</f>
        <v>102934</v>
      </c>
      <c r="F74" s="191"/>
    </row>
    <row r="75" spans="1:6" s="184" customFormat="1" ht="12.75">
      <c r="A75" s="181"/>
      <c r="B75" s="182"/>
      <c r="C75" s="183"/>
      <c r="D75" s="183"/>
      <c r="E75" s="183"/>
      <c r="F75" s="181"/>
    </row>
    <row r="76" spans="1:6" s="184" customFormat="1" ht="12.75">
      <c r="A76" s="181"/>
      <c r="B76" s="182"/>
      <c r="C76" s="183"/>
      <c r="D76" s="183"/>
      <c r="E76" s="183"/>
      <c r="F76" s="181"/>
    </row>
    <row r="77" spans="1:6" s="184" customFormat="1" ht="12.75">
      <c r="A77" s="181"/>
      <c r="B77" s="182"/>
      <c r="C77" s="183"/>
      <c r="D77" s="183"/>
      <c r="E77" s="183"/>
      <c r="F77" s="181"/>
    </row>
    <row r="78" spans="1:6" s="184" customFormat="1" ht="12.75">
      <c r="A78" s="181"/>
      <c r="B78" s="182"/>
      <c r="C78" s="183"/>
      <c r="D78" s="183"/>
      <c r="E78" s="183"/>
      <c r="F78" s="181"/>
    </row>
    <row r="79" spans="1:6" s="184" customFormat="1" ht="12.75">
      <c r="A79" s="181"/>
      <c r="B79" s="182"/>
      <c r="C79" s="183"/>
      <c r="D79" s="183"/>
      <c r="E79" s="183"/>
      <c r="F79" s="181"/>
    </row>
    <row r="80" spans="1:6" s="184" customFormat="1" ht="12.75">
      <c r="A80" s="181"/>
      <c r="B80" s="182"/>
      <c r="C80" s="183"/>
      <c r="D80" s="183"/>
      <c r="E80" s="183"/>
      <c r="F80" s="181"/>
    </row>
    <row r="81" spans="1:6" s="184" customFormat="1" ht="12.75">
      <c r="A81" s="181"/>
      <c r="B81" s="182"/>
      <c r="C81" s="183"/>
      <c r="D81" s="183"/>
      <c r="E81" s="183"/>
      <c r="F81" s="181"/>
    </row>
    <row r="82" spans="1:6" s="184" customFormat="1" ht="12.75">
      <c r="A82" s="181"/>
      <c r="B82" s="182"/>
      <c r="C82" s="183"/>
      <c r="D82" s="183"/>
      <c r="E82" s="183"/>
      <c r="F82" s="181"/>
    </row>
    <row r="83" spans="1:6" s="184" customFormat="1" ht="12.75">
      <c r="A83" s="181"/>
      <c r="B83" s="182"/>
      <c r="C83" s="183"/>
      <c r="D83" s="183"/>
      <c r="E83" s="183"/>
      <c r="F83" s="181"/>
    </row>
    <row r="84" spans="1:6" s="184" customFormat="1" ht="12.75">
      <c r="A84" s="181"/>
      <c r="B84" s="182"/>
      <c r="C84" s="183"/>
      <c r="D84" s="183"/>
      <c r="E84" s="183"/>
      <c r="F84" s="181"/>
    </row>
    <row r="85" spans="1:6" s="184" customFormat="1" ht="12.75">
      <c r="A85" s="181"/>
      <c r="B85" s="182"/>
      <c r="C85" s="183"/>
      <c r="D85" s="183"/>
      <c r="E85" s="183"/>
      <c r="F85" s="181"/>
    </row>
    <row r="86" spans="1:6" s="184" customFormat="1" ht="12.75">
      <c r="A86" s="181"/>
      <c r="B86" s="182"/>
      <c r="C86" s="183"/>
      <c r="D86" s="183"/>
      <c r="E86" s="183"/>
      <c r="F86" s="181"/>
    </row>
    <row r="87" spans="1:6" s="184" customFormat="1" ht="12.75">
      <c r="A87" s="181"/>
      <c r="B87" s="182"/>
      <c r="C87" s="183"/>
      <c r="D87" s="183"/>
      <c r="E87" s="183"/>
      <c r="F87" s="181"/>
    </row>
    <row r="88" spans="1:6" s="184" customFormat="1" ht="12.75">
      <c r="A88" s="181"/>
      <c r="B88" s="182"/>
      <c r="C88" s="183"/>
      <c r="D88" s="183"/>
      <c r="E88" s="183"/>
      <c r="F88" s="181"/>
    </row>
    <row r="89" spans="1:6" s="184" customFormat="1" ht="12.75">
      <c r="A89" s="181"/>
      <c r="B89" s="182"/>
      <c r="C89" s="183"/>
      <c r="D89" s="183"/>
      <c r="E89" s="183"/>
      <c r="F89" s="181"/>
    </row>
    <row r="90" spans="1:6" s="184" customFormat="1" ht="12.75">
      <c r="A90" s="181"/>
      <c r="B90" s="182"/>
      <c r="C90" s="183"/>
      <c r="D90" s="183"/>
      <c r="E90" s="183"/>
      <c r="F90" s="181"/>
    </row>
    <row r="91" spans="1:6" s="184" customFormat="1" ht="12.75">
      <c r="A91" s="181"/>
      <c r="B91" s="182"/>
      <c r="C91" s="183"/>
      <c r="D91" s="183"/>
      <c r="E91" s="183"/>
      <c r="F91" s="181"/>
    </row>
    <row r="92" spans="2:6" s="184" customFormat="1" ht="12.75">
      <c r="B92" s="182"/>
      <c r="C92" s="183"/>
      <c r="D92" s="183"/>
      <c r="E92" s="183"/>
      <c r="F92" s="181"/>
    </row>
    <row r="93" spans="2:6" s="184" customFormat="1" ht="12.75">
      <c r="B93" s="182"/>
      <c r="C93" s="183"/>
      <c r="D93" s="183"/>
      <c r="E93" s="183"/>
      <c r="F93" s="181"/>
    </row>
    <row r="94" spans="2:6" s="184" customFormat="1" ht="12.75">
      <c r="B94" s="182"/>
      <c r="C94" s="183"/>
      <c r="D94" s="183"/>
      <c r="E94" s="183"/>
      <c r="F94" s="181"/>
    </row>
    <row r="95" spans="2:6" s="184" customFormat="1" ht="12.75">
      <c r="B95" s="182"/>
      <c r="C95" s="183"/>
      <c r="D95" s="183"/>
      <c r="E95" s="183"/>
      <c r="F95" s="181"/>
    </row>
    <row r="96" spans="2:6" s="184" customFormat="1" ht="12.75">
      <c r="B96" s="182"/>
      <c r="C96" s="183"/>
      <c r="D96" s="183"/>
      <c r="E96" s="183"/>
      <c r="F96" s="181"/>
    </row>
    <row r="97" spans="2:6" s="184" customFormat="1" ht="12.75">
      <c r="B97" s="182"/>
      <c r="C97" s="183"/>
      <c r="D97" s="183"/>
      <c r="E97" s="183"/>
      <c r="F97" s="181"/>
    </row>
    <row r="98" spans="2:6" s="184" customFormat="1" ht="12.75">
      <c r="B98" s="182"/>
      <c r="C98" s="183"/>
      <c r="D98" s="183"/>
      <c r="E98" s="183"/>
      <c r="F98" s="181"/>
    </row>
    <row r="99" spans="2:6" s="184" customFormat="1" ht="12.75">
      <c r="B99" s="182"/>
      <c r="C99" s="183"/>
      <c r="D99" s="183"/>
      <c r="E99" s="183"/>
      <c r="F99" s="181"/>
    </row>
    <row r="100" spans="2:6" s="184" customFormat="1" ht="12.75">
      <c r="B100" s="182"/>
      <c r="C100" s="183"/>
      <c r="D100" s="183"/>
      <c r="E100" s="183"/>
      <c r="F100" s="181"/>
    </row>
    <row r="101" spans="2:6" s="184" customFormat="1" ht="12.75">
      <c r="B101" s="182"/>
      <c r="C101" s="183"/>
      <c r="D101" s="183"/>
      <c r="E101" s="183"/>
      <c r="F101" s="181"/>
    </row>
    <row r="102" spans="2:6" s="184" customFormat="1" ht="12.75">
      <c r="B102" s="182"/>
      <c r="C102" s="183"/>
      <c r="D102" s="183"/>
      <c r="E102" s="183"/>
      <c r="F102" s="181"/>
    </row>
    <row r="103" spans="2:6" s="184" customFormat="1" ht="12.75">
      <c r="B103" s="182"/>
      <c r="C103" s="183"/>
      <c r="D103" s="183"/>
      <c r="E103" s="183"/>
      <c r="F103" s="181"/>
    </row>
    <row r="104" spans="2:6" s="184" customFormat="1" ht="12.75">
      <c r="B104" s="182"/>
      <c r="C104" s="183"/>
      <c r="D104" s="183"/>
      <c r="E104" s="183"/>
      <c r="F104" s="181"/>
    </row>
    <row r="105" spans="2:6" s="184" customFormat="1" ht="12.75">
      <c r="B105" s="182"/>
      <c r="C105" s="183"/>
      <c r="D105" s="183"/>
      <c r="E105" s="183"/>
      <c r="F105" s="181"/>
    </row>
    <row r="106" spans="2:6" s="184" customFormat="1" ht="12.75">
      <c r="B106" s="182"/>
      <c r="C106" s="183"/>
      <c r="D106" s="183"/>
      <c r="E106" s="183"/>
      <c r="F106" s="181"/>
    </row>
    <row r="107" spans="2:6" s="184" customFormat="1" ht="12.75">
      <c r="B107" s="182"/>
      <c r="C107" s="183"/>
      <c r="D107" s="183"/>
      <c r="E107" s="183"/>
      <c r="F107" s="181"/>
    </row>
    <row r="108" spans="2:6" s="184" customFormat="1" ht="12.75">
      <c r="B108" s="182"/>
      <c r="C108" s="183"/>
      <c r="D108" s="183"/>
      <c r="E108" s="183"/>
      <c r="F108" s="181"/>
    </row>
    <row r="109" spans="2:6" s="184" customFormat="1" ht="12.75">
      <c r="B109" s="182"/>
      <c r="C109" s="183"/>
      <c r="D109" s="183"/>
      <c r="E109" s="183"/>
      <c r="F109" s="181"/>
    </row>
    <row r="110" spans="2:6" s="184" customFormat="1" ht="12.75">
      <c r="B110" s="182"/>
      <c r="C110" s="183"/>
      <c r="D110" s="183"/>
      <c r="E110" s="183"/>
      <c r="F110" s="181"/>
    </row>
    <row r="111" spans="2:6" s="184" customFormat="1" ht="12.75">
      <c r="B111" s="182"/>
      <c r="C111" s="183"/>
      <c r="D111" s="183"/>
      <c r="E111" s="183"/>
      <c r="F111" s="181"/>
    </row>
    <row r="112" spans="2:6" s="184" customFormat="1" ht="12.75">
      <c r="B112" s="182"/>
      <c r="C112" s="183"/>
      <c r="D112" s="183"/>
      <c r="E112" s="183"/>
      <c r="F112" s="181"/>
    </row>
    <row r="113" spans="2:6" s="184" customFormat="1" ht="12.75">
      <c r="B113" s="182"/>
      <c r="C113" s="183"/>
      <c r="D113" s="183"/>
      <c r="E113" s="183"/>
      <c r="F113" s="181"/>
    </row>
    <row r="114" spans="2:6" s="184" customFormat="1" ht="12.75">
      <c r="B114" s="182"/>
      <c r="C114" s="183"/>
      <c r="D114" s="183"/>
      <c r="E114" s="183"/>
      <c r="F114" s="181"/>
    </row>
    <row r="115" spans="2:6" s="184" customFormat="1" ht="12.75">
      <c r="B115" s="182"/>
      <c r="C115" s="183"/>
      <c r="D115" s="183"/>
      <c r="E115" s="183"/>
      <c r="F115" s="181"/>
    </row>
    <row r="116" spans="2:6" s="184" customFormat="1" ht="12.75">
      <c r="B116" s="182"/>
      <c r="C116" s="183"/>
      <c r="D116" s="183"/>
      <c r="E116" s="183"/>
      <c r="F116" s="181"/>
    </row>
    <row r="117" spans="2:6" s="184" customFormat="1" ht="12.75">
      <c r="B117" s="182"/>
      <c r="C117" s="183"/>
      <c r="D117" s="183"/>
      <c r="E117" s="183"/>
      <c r="F117" s="181"/>
    </row>
    <row r="118" spans="2:6" s="184" customFormat="1" ht="12.75">
      <c r="B118" s="182"/>
      <c r="C118" s="183"/>
      <c r="D118" s="183"/>
      <c r="E118" s="183"/>
      <c r="F118" s="181"/>
    </row>
    <row r="119" spans="2:6" s="184" customFormat="1" ht="12.75">
      <c r="B119" s="182"/>
      <c r="C119" s="183"/>
      <c r="D119" s="183"/>
      <c r="E119" s="183"/>
      <c r="F119" s="181"/>
    </row>
    <row r="120" spans="2:6" s="184" customFormat="1" ht="12.75">
      <c r="B120" s="182"/>
      <c r="C120" s="183"/>
      <c r="D120" s="183"/>
      <c r="E120" s="183"/>
      <c r="F120" s="181"/>
    </row>
    <row r="121" spans="2:6" s="184" customFormat="1" ht="12.75">
      <c r="B121" s="182"/>
      <c r="C121" s="183"/>
      <c r="D121" s="183"/>
      <c r="E121" s="183"/>
      <c r="F121" s="181"/>
    </row>
    <row r="122" spans="2:6" s="184" customFormat="1" ht="12.75">
      <c r="B122" s="182"/>
      <c r="C122" s="183"/>
      <c r="D122" s="183"/>
      <c r="E122" s="183"/>
      <c r="F122" s="181"/>
    </row>
    <row r="123" spans="2:6" s="184" customFormat="1" ht="12.75">
      <c r="B123" s="182"/>
      <c r="C123" s="183"/>
      <c r="D123" s="183"/>
      <c r="E123" s="183"/>
      <c r="F123" s="181"/>
    </row>
    <row r="124" spans="2:6" s="184" customFormat="1" ht="12.75">
      <c r="B124" s="182"/>
      <c r="C124" s="183"/>
      <c r="D124" s="183"/>
      <c r="E124" s="183"/>
      <c r="F124" s="181"/>
    </row>
    <row r="125" spans="2:6" s="184" customFormat="1" ht="12.75">
      <c r="B125" s="182"/>
      <c r="C125" s="183"/>
      <c r="D125" s="183"/>
      <c r="E125" s="183"/>
      <c r="F125" s="181"/>
    </row>
    <row r="126" spans="2:6" s="184" customFormat="1" ht="12.75">
      <c r="B126" s="182"/>
      <c r="C126" s="183"/>
      <c r="D126" s="183"/>
      <c r="E126" s="183"/>
      <c r="F126" s="181"/>
    </row>
    <row r="127" spans="2:6" s="184" customFormat="1" ht="12.75">
      <c r="B127" s="182"/>
      <c r="C127" s="183"/>
      <c r="D127" s="183"/>
      <c r="E127" s="183"/>
      <c r="F127" s="181"/>
    </row>
    <row r="128" spans="2:6" s="184" customFormat="1" ht="12.75">
      <c r="B128" s="182"/>
      <c r="C128" s="183"/>
      <c r="D128" s="183"/>
      <c r="E128" s="183"/>
      <c r="F128" s="181"/>
    </row>
    <row r="129" spans="2:6" s="184" customFormat="1" ht="12.75">
      <c r="B129" s="182"/>
      <c r="C129" s="183"/>
      <c r="D129" s="183"/>
      <c r="E129" s="183"/>
      <c r="F129" s="181"/>
    </row>
    <row r="130" spans="2:6" s="184" customFormat="1" ht="12.75">
      <c r="B130" s="182"/>
      <c r="C130" s="183"/>
      <c r="D130" s="183"/>
      <c r="E130" s="183"/>
      <c r="F130" s="181"/>
    </row>
    <row r="131" spans="2:6" s="184" customFormat="1" ht="12.75">
      <c r="B131" s="182"/>
      <c r="C131" s="183"/>
      <c r="D131" s="183"/>
      <c r="E131" s="183"/>
      <c r="F131" s="181"/>
    </row>
    <row r="132" spans="2:6" s="184" customFormat="1" ht="12.75">
      <c r="B132" s="182"/>
      <c r="C132" s="183"/>
      <c r="D132" s="183"/>
      <c r="E132" s="183"/>
      <c r="F132" s="181"/>
    </row>
    <row r="133" spans="2:6" s="184" customFormat="1" ht="12.75">
      <c r="B133" s="182"/>
      <c r="C133" s="183"/>
      <c r="D133" s="183"/>
      <c r="E133" s="183"/>
      <c r="F133" s="181"/>
    </row>
    <row r="134" spans="2:6" s="184" customFormat="1" ht="12.75">
      <c r="B134" s="182"/>
      <c r="C134" s="183"/>
      <c r="D134" s="183"/>
      <c r="E134" s="183"/>
      <c r="F134" s="181"/>
    </row>
    <row r="135" spans="2:6" s="184" customFormat="1" ht="12.75">
      <c r="B135" s="182"/>
      <c r="C135" s="183"/>
      <c r="D135" s="183"/>
      <c r="E135" s="183"/>
      <c r="F135" s="181"/>
    </row>
    <row r="136" spans="2:6" s="184" customFormat="1" ht="12.75">
      <c r="B136" s="182"/>
      <c r="C136" s="183"/>
      <c r="D136" s="183"/>
      <c r="E136" s="183"/>
      <c r="F136" s="181"/>
    </row>
    <row r="137" spans="2:6" s="184" customFormat="1" ht="12.75">
      <c r="B137" s="182"/>
      <c r="C137" s="183"/>
      <c r="D137" s="183"/>
      <c r="E137" s="183"/>
      <c r="F137" s="181"/>
    </row>
    <row r="138" spans="2:6" s="184" customFormat="1" ht="12.75">
      <c r="B138" s="182"/>
      <c r="C138" s="183"/>
      <c r="D138" s="183"/>
      <c r="E138" s="183"/>
      <c r="F138" s="181"/>
    </row>
    <row r="139" spans="2:6" s="184" customFormat="1" ht="12.75">
      <c r="B139" s="182"/>
      <c r="C139" s="183"/>
      <c r="D139" s="183"/>
      <c r="E139" s="183"/>
      <c r="F139" s="181"/>
    </row>
    <row r="140" spans="2:6" s="184" customFormat="1" ht="12.75">
      <c r="B140" s="182"/>
      <c r="C140" s="183"/>
      <c r="D140" s="183"/>
      <c r="E140" s="183"/>
      <c r="F140" s="181"/>
    </row>
    <row r="141" spans="2:6" s="184" customFormat="1" ht="12.75">
      <c r="B141" s="182"/>
      <c r="C141" s="183"/>
      <c r="D141" s="183"/>
      <c r="E141" s="183"/>
      <c r="F141" s="181"/>
    </row>
    <row r="142" spans="2:6" s="184" customFormat="1" ht="12.75">
      <c r="B142" s="182"/>
      <c r="C142" s="183"/>
      <c r="D142" s="183"/>
      <c r="E142" s="183"/>
      <c r="F142" s="181"/>
    </row>
    <row r="143" spans="2:6" s="184" customFormat="1" ht="12.75">
      <c r="B143" s="182"/>
      <c r="C143" s="183"/>
      <c r="D143" s="183"/>
      <c r="E143" s="183"/>
      <c r="F143" s="181"/>
    </row>
    <row r="144" spans="2:6" s="184" customFormat="1" ht="12.75">
      <c r="B144" s="182"/>
      <c r="C144" s="183"/>
      <c r="D144" s="183"/>
      <c r="E144" s="183"/>
      <c r="F144" s="181"/>
    </row>
    <row r="145" spans="2:6" s="184" customFormat="1" ht="12.75">
      <c r="B145" s="182"/>
      <c r="C145" s="183"/>
      <c r="D145" s="183"/>
      <c r="E145" s="183"/>
      <c r="F145" s="181"/>
    </row>
    <row r="146" spans="2:6" s="184" customFormat="1" ht="12.75">
      <c r="B146" s="182"/>
      <c r="C146" s="183"/>
      <c r="D146" s="183"/>
      <c r="E146" s="183"/>
      <c r="F146" s="181"/>
    </row>
    <row r="147" spans="2:6" s="184" customFormat="1" ht="12.75">
      <c r="B147" s="182"/>
      <c r="C147" s="183"/>
      <c r="D147" s="183"/>
      <c r="E147" s="183"/>
      <c r="F147" s="181"/>
    </row>
    <row r="148" spans="2:6" s="184" customFormat="1" ht="12.75">
      <c r="B148" s="182"/>
      <c r="C148" s="183"/>
      <c r="D148" s="183"/>
      <c r="E148" s="183"/>
      <c r="F148" s="181"/>
    </row>
    <row r="149" spans="2:6" s="184" customFormat="1" ht="12.75">
      <c r="B149" s="182"/>
      <c r="C149" s="183"/>
      <c r="D149" s="183"/>
      <c r="E149" s="183"/>
      <c r="F149" s="181"/>
    </row>
    <row r="150" spans="2:6" s="184" customFormat="1" ht="12.75">
      <c r="B150" s="182"/>
      <c r="C150" s="183"/>
      <c r="D150" s="183"/>
      <c r="E150" s="183"/>
      <c r="F150" s="181"/>
    </row>
    <row r="151" spans="2:6" s="184" customFormat="1" ht="12.75">
      <c r="B151" s="182"/>
      <c r="C151" s="183"/>
      <c r="D151" s="183"/>
      <c r="E151" s="183"/>
      <c r="F151" s="181"/>
    </row>
    <row r="152" spans="2:6" s="184" customFormat="1" ht="12.75">
      <c r="B152" s="182"/>
      <c r="C152" s="183"/>
      <c r="D152" s="183"/>
      <c r="E152" s="183"/>
      <c r="F152" s="181"/>
    </row>
    <row r="153" spans="2:6" s="184" customFormat="1" ht="12.75">
      <c r="B153" s="182"/>
      <c r="C153" s="183"/>
      <c r="D153" s="183"/>
      <c r="E153" s="183"/>
      <c r="F153" s="181"/>
    </row>
    <row r="154" spans="2:6" s="184" customFormat="1" ht="12.75">
      <c r="B154" s="182"/>
      <c r="C154" s="183"/>
      <c r="D154" s="183"/>
      <c r="E154" s="183"/>
      <c r="F154" s="181"/>
    </row>
    <row r="155" spans="2:6" s="184" customFormat="1" ht="12.75">
      <c r="B155" s="182"/>
      <c r="C155" s="183"/>
      <c r="D155" s="183"/>
      <c r="E155" s="183"/>
      <c r="F155" s="181"/>
    </row>
    <row r="156" spans="2:6" s="184" customFormat="1" ht="12.75">
      <c r="B156" s="182"/>
      <c r="C156" s="183"/>
      <c r="D156" s="183"/>
      <c r="E156" s="183"/>
      <c r="F156" s="181"/>
    </row>
    <row r="157" spans="2:6" s="184" customFormat="1" ht="12.75">
      <c r="B157" s="182"/>
      <c r="C157" s="183"/>
      <c r="D157" s="183"/>
      <c r="E157" s="183"/>
      <c r="F157" s="181"/>
    </row>
    <row r="158" spans="2:6" s="184" customFormat="1" ht="12.75">
      <c r="B158" s="182"/>
      <c r="C158" s="183"/>
      <c r="D158" s="183"/>
      <c r="E158" s="183"/>
      <c r="F158" s="181"/>
    </row>
    <row r="159" spans="2:6" s="184" customFormat="1" ht="12.75">
      <c r="B159" s="182"/>
      <c r="C159" s="183"/>
      <c r="D159" s="183"/>
      <c r="E159" s="183"/>
      <c r="F159" s="181"/>
    </row>
    <row r="160" spans="2:6" s="184" customFormat="1" ht="12.75">
      <c r="B160" s="182"/>
      <c r="C160" s="183"/>
      <c r="D160" s="183"/>
      <c r="E160" s="183"/>
      <c r="F160" s="181"/>
    </row>
    <row r="161" spans="2:6" s="184" customFormat="1" ht="12.75">
      <c r="B161" s="182"/>
      <c r="C161" s="183"/>
      <c r="D161" s="183"/>
      <c r="E161" s="183"/>
      <c r="F161" s="181"/>
    </row>
    <row r="162" spans="2:6" s="184" customFormat="1" ht="12.75">
      <c r="B162" s="182"/>
      <c r="C162" s="183"/>
      <c r="D162" s="183"/>
      <c r="E162" s="183"/>
      <c r="F162" s="181"/>
    </row>
    <row r="163" spans="2:5" s="184" customFormat="1" ht="12.75">
      <c r="B163" s="182"/>
      <c r="C163" s="183"/>
      <c r="D163" s="183"/>
      <c r="E163" s="183"/>
    </row>
    <row r="164" spans="2:5" s="184" customFormat="1" ht="12.75">
      <c r="B164" s="182"/>
      <c r="C164" s="183"/>
      <c r="D164" s="183"/>
      <c r="E164" s="183"/>
    </row>
    <row r="165" spans="2:5" s="184" customFormat="1" ht="12.75">
      <c r="B165" s="182"/>
      <c r="C165" s="183"/>
      <c r="D165" s="183"/>
      <c r="E165" s="183"/>
    </row>
    <row r="166" spans="2:5" s="184" customFormat="1" ht="12.75">
      <c r="B166" s="182"/>
      <c r="C166" s="183"/>
      <c r="D166" s="183"/>
      <c r="E166" s="183"/>
    </row>
    <row r="167" spans="2:5" s="184" customFormat="1" ht="12.75">
      <c r="B167" s="182"/>
      <c r="C167" s="183"/>
      <c r="D167" s="183"/>
      <c r="E167" s="183"/>
    </row>
    <row r="168" spans="2:5" s="184" customFormat="1" ht="12.75">
      <c r="B168" s="182"/>
      <c r="C168" s="183"/>
      <c r="D168" s="183"/>
      <c r="E168" s="183"/>
    </row>
    <row r="169" spans="2:5" s="184" customFormat="1" ht="12.75">
      <c r="B169" s="182"/>
      <c r="C169" s="183"/>
      <c r="D169" s="183"/>
      <c r="E169" s="183"/>
    </row>
    <row r="170" spans="2:5" s="184" customFormat="1" ht="12.75">
      <c r="B170" s="182"/>
      <c r="C170" s="183"/>
      <c r="D170" s="183"/>
      <c r="E170" s="183"/>
    </row>
    <row r="171" spans="2:5" ht="12.75">
      <c r="B171" s="148"/>
      <c r="C171" s="145"/>
      <c r="D171" s="145"/>
      <c r="E171" s="145"/>
    </row>
    <row r="172" spans="2:5" ht="12.75">
      <c r="B172" s="148"/>
      <c r="C172" s="145"/>
      <c r="D172" s="145"/>
      <c r="E172" s="145"/>
    </row>
    <row r="173" spans="2:5" ht="12.75">
      <c r="B173" s="148"/>
      <c r="C173" s="145"/>
      <c r="D173" s="145"/>
      <c r="E173" s="145"/>
    </row>
    <row r="174" spans="2:5" ht="12.75">
      <c r="B174" s="148"/>
      <c r="C174" s="145"/>
      <c r="D174" s="145"/>
      <c r="E174" s="145"/>
    </row>
    <row r="175" spans="2:5" ht="12.75">
      <c r="B175" s="148"/>
      <c r="C175" s="145"/>
      <c r="D175" s="145"/>
      <c r="E175" s="145"/>
    </row>
    <row r="176" spans="2:5" ht="12.75">
      <c r="B176" s="148"/>
      <c r="C176" s="145"/>
      <c r="D176" s="145"/>
      <c r="E176" s="145"/>
    </row>
    <row r="177" spans="2:5" ht="12.75">
      <c r="B177" s="148"/>
      <c r="C177" s="145"/>
      <c r="D177" s="145"/>
      <c r="E177" s="145"/>
    </row>
    <row r="178" spans="2:5" ht="12.75">
      <c r="B178" s="148"/>
      <c r="C178" s="145"/>
      <c r="D178" s="145"/>
      <c r="E178" s="145"/>
    </row>
    <row r="179" spans="2:5" ht="12.75">
      <c r="B179" s="148"/>
      <c r="C179" s="145"/>
      <c r="D179" s="145"/>
      <c r="E179" s="145"/>
    </row>
    <row r="180" spans="2:5" ht="12.75">
      <c r="B180" s="148"/>
      <c r="C180" s="145"/>
      <c r="D180" s="145"/>
      <c r="E180" s="145"/>
    </row>
    <row r="181" spans="2:5" ht="12.75">
      <c r="B181" s="148"/>
      <c r="C181" s="145"/>
      <c r="D181" s="145"/>
      <c r="E181" s="145"/>
    </row>
    <row r="182" spans="2:5" ht="12.75">
      <c r="B182" s="148"/>
      <c r="C182" s="145"/>
      <c r="D182" s="145"/>
      <c r="E182" s="145"/>
    </row>
    <row r="183" spans="2:5" ht="12.75">
      <c r="B183" s="148"/>
      <c r="C183" s="145"/>
      <c r="D183" s="145"/>
      <c r="E183" s="145"/>
    </row>
    <row r="184" spans="2:5" ht="12.75">
      <c r="B184" s="148"/>
      <c r="C184" s="145"/>
      <c r="D184" s="145"/>
      <c r="E184" s="145"/>
    </row>
    <row r="185" spans="2:5" ht="12.75">
      <c r="B185" s="148"/>
      <c r="C185" s="145"/>
      <c r="D185" s="145"/>
      <c r="E185" s="145"/>
    </row>
    <row r="186" spans="2:5" ht="12.75">
      <c r="B186" s="148"/>
      <c r="C186" s="145"/>
      <c r="D186" s="145"/>
      <c r="E186" s="145"/>
    </row>
    <row r="187" spans="2:5" ht="12.75">
      <c r="B187" s="148"/>
      <c r="C187" s="145"/>
      <c r="D187" s="145"/>
      <c r="E187" s="145"/>
    </row>
    <row r="188" spans="2:5" ht="12.75">
      <c r="B188" s="148"/>
      <c r="C188" s="145"/>
      <c r="D188" s="145"/>
      <c r="E188" s="145"/>
    </row>
    <row r="189" spans="2:5" ht="12.75">
      <c r="B189" s="148"/>
      <c r="C189" s="145"/>
      <c r="D189" s="145"/>
      <c r="E189" s="145"/>
    </row>
    <row r="190" spans="2:5" ht="12.75">
      <c r="B190" s="148"/>
      <c r="C190" s="145"/>
      <c r="D190" s="145"/>
      <c r="E190" s="145"/>
    </row>
    <row r="191" spans="2:5" ht="12.75">
      <c r="B191" s="148"/>
      <c r="C191" s="145"/>
      <c r="D191" s="145"/>
      <c r="E191" s="145"/>
    </row>
    <row r="192" spans="2:5" ht="12.75">
      <c r="B192" s="148"/>
      <c r="C192" s="145"/>
      <c r="D192" s="145"/>
      <c r="E192" s="145"/>
    </row>
    <row r="193" spans="2:5" ht="12.75">
      <c r="B193" s="148"/>
      <c r="C193" s="145"/>
      <c r="D193" s="145"/>
      <c r="E193" s="145"/>
    </row>
    <row r="194" spans="2:5" ht="12.75">
      <c r="B194" s="148"/>
      <c r="C194" s="145"/>
      <c r="D194" s="145"/>
      <c r="E194" s="145"/>
    </row>
    <row r="195" spans="2:5" ht="12.75">
      <c r="B195" s="148"/>
      <c r="C195" s="145"/>
      <c r="D195" s="145"/>
      <c r="E195" s="145"/>
    </row>
    <row r="196" spans="2:5" ht="12.75">
      <c r="B196" s="148"/>
      <c r="C196" s="145"/>
      <c r="D196" s="145"/>
      <c r="E196" s="145"/>
    </row>
    <row r="197" spans="2:5" ht="12.75">
      <c r="B197" s="148"/>
      <c r="C197" s="145"/>
      <c r="D197" s="145"/>
      <c r="E197" s="145"/>
    </row>
    <row r="198" spans="2:5" ht="12.75">
      <c r="B198" s="148"/>
      <c r="C198" s="145"/>
      <c r="D198" s="145"/>
      <c r="E198" s="145"/>
    </row>
    <row r="199" spans="2:5" ht="12.75">
      <c r="B199" s="148"/>
      <c r="C199" s="145"/>
      <c r="D199" s="145"/>
      <c r="E199" s="145"/>
    </row>
    <row r="200" spans="2:5" ht="12.75">
      <c r="B200" s="148"/>
      <c r="C200" s="145"/>
      <c r="D200" s="145"/>
      <c r="E200" s="145"/>
    </row>
    <row r="201" spans="2:5" ht="12.75">
      <c r="B201" s="148"/>
      <c r="C201" s="145"/>
      <c r="D201" s="145"/>
      <c r="E201" s="145"/>
    </row>
    <row r="202" spans="2:5" ht="12.75">
      <c r="B202" s="148"/>
      <c r="C202" s="145"/>
      <c r="D202" s="145"/>
      <c r="E202" s="145"/>
    </row>
    <row r="203" spans="2:5" ht="12.75">
      <c r="B203" s="148"/>
      <c r="C203" s="145"/>
      <c r="D203" s="145"/>
      <c r="E203" s="145"/>
    </row>
    <row r="204" spans="2:5" ht="12.75">
      <c r="B204" s="148"/>
      <c r="C204" s="145"/>
      <c r="D204" s="145"/>
      <c r="E204" s="145"/>
    </row>
    <row r="205" spans="2:5" ht="12.75">
      <c r="B205" s="148"/>
      <c r="C205" s="145"/>
      <c r="D205" s="145"/>
      <c r="E205" s="145"/>
    </row>
    <row r="206" spans="2:5" ht="12.75">
      <c r="B206" s="148"/>
      <c r="C206" s="145"/>
      <c r="D206" s="145"/>
      <c r="E206" s="145"/>
    </row>
    <row r="207" spans="2:5" ht="12.75">
      <c r="B207" s="148"/>
      <c r="C207" s="145"/>
      <c r="D207" s="145"/>
      <c r="E207" s="145"/>
    </row>
    <row r="208" spans="2:5" ht="12.75">
      <c r="B208" s="148"/>
      <c r="C208" s="145"/>
      <c r="D208" s="145"/>
      <c r="E208" s="145"/>
    </row>
    <row r="209" spans="2:5" ht="12.75">
      <c r="B209" s="148"/>
      <c r="C209" s="145"/>
      <c r="D209" s="145"/>
      <c r="E209" s="145"/>
    </row>
    <row r="210" spans="2:5" ht="12.75">
      <c r="B210" s="148"/>
      <c r="C210" s="145"/>
      <c r="D210" s="145"/>
      <c r="E210" s="145"/>
    </row>
    <row r="211" spans="2:5" ht="12.75">
      <c r="B211" s="148"/>
      <c r="C211" s="145"/>
      <c r="D211" s="145"/>
      <c r="E211" s="145"/>
    </row>
    <row r="212" spans="2:5" ht="12.75">
      <c r="B212" s="148"/>
      <c r="C212" s="145"/>
      <c r="D212" s="145"/>
      <c r="E212" s="145"/>
    </row>
    <row r="213" spans="2:5" ht="12.75">
      <c r="B213" s="148"/>
      <c r="C213" s="145"/>
      <c r="D213" s="145"/>
      <c r="E213" s="145"/>
    </row>
    <row r="214" spans="2:5" ht="12.75">
      <c r="B214" s="148"/>
      <c r="C214" s="145"/>
      <c r="D214" s="145"/>
      <c r="E214" s="145"/>
    </row>
    <row r="215" spans="2:5" ht="12.75">
      <c r="B215" s="148"/>
      <c r="C215" s="145"/>
      <c r="D215" s="145"/>
      <c r="E215" s="145"/>
    </row>
    <row r="216" spans="2:5" ht="12.75">
      <c r="B216" s="148"/>
      <c r="C216" s="145"/>
      <c r="D216" s="145"/>
      <c r="E216" s="145"/>
    </row>
    <row r="217" spans="2:5" ht="12.75">
      <c r="B217" s="148"/>
      <c r="C217" s="145"/>
      <c r="D217" s="145"/>
      <c r="E217" s="145"/>
    </row>
    <row r="218" spans="2:5" ht="12.75">
      <c r="B218" s="148"/>
      <c r="C218" s="145"/>
      <c r="D218" s="145"/>
      <c r="E218" s="145"/>
    </row>
    <row r="219" spans="2:5" ht="12.75">
      <c r="B219" s="148"/>
      <c r="C219" s="145"/>
      <c r="D219" s="145"/>
      <c r="E219" s="145"/>
    </row>
    <row r="220" spans="2:5" ht="12.75">
      <c r="B220" s="148"/>
      <c r="C220" s="145"/>
      <c r="D220" s="145"/>
      <c r="E220" s="145"/>
    </row>
    <row r="221" spans="2:5" ht="12.75">
      <c r="B221" s="148"/>
      <c r="C221" s="145"/>
      <c r="D221" s="145"/>
      <c r="E221" s="145"/>
    </row>
    <row r="222" spans="2:5" ht="12.75">
      <c r="B222" s="148"/>
      <c r="C222" s="145"/>
      <c r="D222" s="145"/>
      <c r="E222" s="145"/>
    </row>
    <row r="223" spans="2:5" ht="12.75">
      <c r="B223" s="148"/>
      <c r="C223" s="145"/>
      <c r="D223" s="145"/>
      <c r="E223" s="145"/>
    </row>
    <row r="224" spans="2:5" ht="12.75">
      <c r="B224" s="148"/>
      <c r="C224" s="145"/>
      <c r="D224" s="145"/>
      <c r="E224" s="145"/>
    </row>
    <row r="225" spans="2:5" ht="12.75">
      <c r="B225" s="148"/>
      <c r="C225" s="145"/>
      <c r="D225" s="145"/>
      <c r="E225" s="145"/>
    </row>
    <row r="226" spans="2:5" ht="12.75">
      <c r="B226" s="148"/>
      <c r="C226" s="145"/>
      <c r="D226" s="145"/>
      <c r="E226" s="145"/>
    </row>
    <row r="227" spans="2:5" ht="12.75">
      <c r="B227" s="148"/>
      <c r="C227" s="145"/>
      <c r="D227" s="145"/>
      <c r="E227" s="145"/>
    </row>
    <row r="228" spans="2:5" ht="12.75">
      <c r="B228" s="148"/>
      <c r="C228" s="145"/>
      <c r="D228" s="145"/>
      <c r="E228" s="145"/>
    </row>
    <row r="229" spans="2:5" ht="12.75">
      <c r="B229" s="148"/>
      <c r="C229" s="145"/>
      <c r="D229" s="145"/>
      <c r="E229" s="145"/>
    </row>
    <row r="230" spans="2:5" ht="12.75">
      <c r="B230" s="148"/>
      <c r="C230" s="145"/>
      <c r="D230" s="145"/>
      <c r="E230" s="145"/>
    </row>
    <row r="231" spans="2:5" ht="12.75">
      <c r="B231" s="148"/>
      <c r="C231" s="145"/>
      <c r="D231" s="145"/>
      <c r="E231" s="145"/>
    </row>
    <row r="232" spans="2:5" ht="12.75">
      <c r="B232" s="148"/>
      <c r="C232" s="145"/>
      <c r="D232" s="145"/>
      <c r="E232" s="145"/>
    </row>
    <row r="233" spans="2:5" ht="12.75">
      <c r="B233" s="148"/>
      <c r="C233" s="145"/>
      <c r="D233" s="145"/>
      <c r="E233" s="145"/>
    </row>
    <row r="234" spans="2:5" ht="12.75">
      <c r="B234" s="148"/>
      <c r="C234" s="145"/>
      <c r="D234" s="145"/>
      <c r="E234" s="145"/>
    </row>
    <row r="235" spans="2:5" ht="12.75">
      <c r="B235" s="148"/>
      <c r="C235" s="145"/>
      <c r="D235" s="145"/>
      <c r="E235" s="145"/>
    </row>
    <row r="236" spans="2:5" ht="12.75">
      <c r="B236" s="148"/>
      <c r="C236" s="145"/>
      <c r="D236" s="145"/>
      <c r="E236" s="145"/>
    </row>
    <row r="237" spans="2:5" ht="12.75">
      <c r="B237" s="148"/>
      <c r="C237" s="145"/>
      <c r="D237" s="145"/>
      <c r="E237" s="145"/>
    </row>
    <row r="238" spans="2:5" ht="12.75">
      <c r="B238" s="148"/>
      <c r="C238" s="145"/>
      <c r="D238" s="145"/>
      <c r="E238" s="145"/>
    </row>
    <row r="239" spans="2:5" ht="12.75">
      <c r="B239" s="148"/>
      <c r="C239" s="145"/>
      <c r="D239" s="145"/>
      <c r="E239" s="145"/>
    </row>
    <row r="240" spans="2:5" ht="12.75">
      <c r="B240" s="148"/>
      <c r="C240" s="145"/>
      <c r="D240" s="145"/>
      <c r="E240" s="145"/>
    </row>
    <row r="241" spans="2:5" ht="12.75">
      <c r="B241" s="148"/>
      <c r="C241" s="145"/>
      <c r="D241" s="145"/>
      <c r="E241" s="145"/>
    </row>
    <row r="242" spans="2:5" ht="12.75">
      <c r="B242" s="148"/>
      <c r="C242" s="145"/>
      <c r="D242" s="145"/>
      <c r="E242" s="145"/>
    </row>
    <row r="243" spans="2:5" ht="12.75">
      <c r="B243" s="148"/>
      <c r="C243" s="145"/>
      <c r="D243" s="145"/>
      <c r="E243" s="145"/>
    </row>
    <row r="244" spans="2:5" ht="12.75">
      <c r="B244" s="148"/>
      <c r="C244" s="145"/>
      <c r="D244" s="145"/>
      <c r="E244" s="145"/>
    </row>
    <row r="245" spans="2:5" ht="12.75">
      <c r="B245" s="148"/>
      <c r="C245" s="145"/>
      <c r="D245" s="145"/>
      <c r="E245" s="145"/>
    </row>
    <row r="246" spans="2:5" ht="12.75">
      <c r="B246" s="148"/>
      <c r="C246" s="145"/>
      <c r="D246" s="145"/>
      <c r="E246" s="145"/>
    </row>
    <row r="247" spans="2:5" ht="12.75">
      <c r="B247" s="148"/>
      <c r="C247" s="145"/>
      <c r="D247" s="145"/>
      <c r="E247" s="145"/>
    </row>
    <row r="248" spans="2:5" ht="12.75">
      <c r="B248" s="148"/>
      <c r="C248" s="145"/>
      <c r="D248" s="145"/>
      <c r="E248" s="145"/>
    </row>
    <row r="249" spans="2:5" ht="12.75">
      <c r="B249" s="148"/>
      <c r="C249" s="145"/>
      <c r="D249" s="145"/>
      <c r="E249" s="145"/>
    </row>
    <row r="250" spans="2:5" ht="12.75">
      <c r="B250" s="148"/>
      <c r="C250" s="145"/>
      <c r="D250" s="145"/>
      <c r="E250" s="145"/>
    </row>
    <row r="251" spans="2:5" ht="12.75">
      <c r="B251" s="148"/>
      <c r="C251" s="145"/>
      <c r="D251" s="145"/>
      <c r="E251" s="145"/>
    </row>
    <row r="252" spans="2:5" ht="12.75">
      <c r="B252" s="148"/>
      <c r="C252" s="145"/>
      <c r="D252" s="145"/>
      <c r="E252" s="145"/>
    </row>
    <row r="253" spans="2:5" ht="12.75">
      <c r="B253" s="148"/>
      <c r="C253" s="145"/>
      <c r="D253" s="145"/>
      <c r="E253" s="145"/>
    </row>
    <row r="254" spans="2:5" ht="12.75">
      <c r="B254" s="148"/>
      <c r="C254" s="145"/>
      <c r="D254" s="145"/>
      <c r="E254" s="145"/>
    </row>
    <row r="255" spans="2:5" ht="12.75">
      <c r="B255" s="148"/>
      <c r="C255" s="145"/>
      <c r="D255" s="145"/>
      <c r="E255" s="145"/>
    </row>
    <row r="256" spans="2:5" ht="12.75">
      <c r="B256" s="148"/>
      <c r="C256" s="145"/>
      <c r="D256" s="145"/>
      <c r="E256" s="145"/>
    </row>
    <row r="257" spans="2:5" ht="12.75">
      <c r="B257" s="148"/>
      <c r="C257" s="145"/>
      <c r="D257" s="145"/>
      <c r="E257" s="145"/>
    </row>
    <row r="258" spans="2:5" ht="12.75">
      <c r="B258" s="148"/>
      <c r="C258" s="145"/>
      <c r="D258" s="145"/>
      <c r="E258" s="145"/>
    </row>
    <row r="259" spans="2:5" ht="12.75">
      <c r="B259" s="148"/>
      <c r="C259" s="145"/>
      <c r="D259" s="145"/>
      <c r="E259" s="145"/>
    </row>
    <row r="260" spans="2:5" ht="12.75">
      <c r="B260" s="148"/>
      <c r="C260" s="145"/>
      <c r="D260" s="145"/>
      <c r="E260" s="145"/>
    </row>
    <row r="261" spans="2:5" ht="12.75">
      <c r="B261" s="148"/>
      <c r="C261" s="145"/>
      <c r="D261" s="145"/>
      <c r="E261" s="145"/>
    </row>
    <row r="262" spans="2:5" ht="12.75">
      <c r="B262" s="148"/>
      <c r="C262" s="145"/>
      <c r="D262" s="145"/>
      <c r="E262" s="145"/>
    </row>
    <row r="263" spans="2:5" ht="12.75">
      <c r="B263" s="148"/>
      <c r="C263" s="145"/>
      <c r="D263" s="145"/>
      <c r="E263" s="145"/>
    </row>
    <row r="264" spans="2:5" ht="12.75">
      <c r="B264" s="148"/>
      <c r="C264" s="145"/>
      <c r="D264" s="145"/>
      <c r="E264" s="145"/>
    </row>
    <row r="265" spans="2:5" ht="12.75">
      <c r="B265" s="148"/>
      <c r="C265" s="145"/>
      <c r="D265" s="145"/>
      <c r="E265" s="145"/>
    </row>
    <row r="266" spans="2:5" ht="12.75">
      <c r="B266" s="148"/>
      <c r="C266" s="145"/>
      <c r="D266" s="145"/>
      <c r="E266" s="145"/>
    </row>
    <row r="267" spans="2:5" ht="12.75">
      <c r="B267" s="148"/>
      <c r="C267" s="145"/>
      <c r="D267" s="145"/>
      <c r="E267" s="145"/>
    </row>
    <row r="268" spans="2:5" ht="12.75">
      <c r="B268" s="148"/>
      <c r="C268" s="145"/>
      <c r="D268" s="145"/>
      <c r="E268" s="145"/>
    </row>
    <row r="269" spans="2:5" ht="12.75">
      <c r="B269" s="148"/>
      <c r="C269" s="145"/>
      <c r="D269" s="145"/>
      <c r="E269" s="145"/>
    </row>
    <row r="270" spans="2:5" ht="12.75">
      <c r="B270" s="148"/>
      <c r="C270" s="145"/>
      <c r="D270" s="145"/>
      <c r="E270" s="145"/>
    </row>
    <row r="271" spans="2:5" ht="12.75">
      <c r="B271" s="148"/>
      <c r="C271" s="145"/>
      <c r="D271" s="145"/>
      <c r="E271" s="145"/>
    </row>
    <row r="272" spans="2:5" ht="12.75">
      <c r="B272" s="148"/>
      <c r="C272" s="145"/>
      <c r="D272" s="145"/>
      <c r="E272" s="145"/>
    </row>
    <row r="273" spans="2:5" ht="12.75">
      <c r="B273" s="148"/>
      <c r="C273" s="145"/>
      <c r="D273" s="145"/>
      <c r="E273" s="145"/>
    </row>
    <row r="274" spans="2:5" ht="12.75">
      <c r="B274" s="148"/>
      <c r="C274" s="145"/>
      <c r="D274" s="145"/>
      <c r="E274" s="145"/>
    </row>
    <row r="275" spans="2:5" ht="12.75">
      <c r="B275" s="148"/>
      <c r="C275" s="145"/>
      <c r="D275" s="145"/>
      <c r="E275" s="145"/>
    </row>
    <row r="276" spans="2:5" ht="12.75">
      <c r="B276" s="148"/>
      <c r="C276" s="145"/>
      <c r="D276" s="145"/>
      <c r="E276" s="145"/>
    </row>
    <row r="277" spans="2:5" ht="12.75">
      <c r="B277" s="148"/>
      <c r="C277" s="145"/>
      <c r="D277" s="145"/>
      <c r="E277" s="145"/>
    </row>
    <row r="278" spans="2:5" ht="12.75">
      <c r="B278" s="148"/>
      <c r="C278" s="145"/>
      <c r="D278" s="145"/>
      <c r="E278" s="145"/>
    </row>
    <row r="279" spans="2:5" ht="12.75">
      <c r="B279" s="148"/>
      <c r="C279" s="145"/>
      <c r="D279" s="145"/>
      <c r="E279" s="145"/>
    </row>
    <row r="280" spans="2:5" ht="12.75">
      <c r="B280" s="148"/>
      <c r="C280" s="145"/>
      <c r="D280" s="145"/>
      <c r="E280" s="145"/>
    </row>
    <row r="281" spans="2:5" ht="12.75">
      <c r="B281" s="148"/>
      <c r="C281" s="145"/>
      <c r="D281" s="145"/>
      <c r="E281" s="145"/>
    </row>
    <row r="282" spans="2:5" ht="12.75">
      <c r="B282" s="148"/>
      <c r="C282" s="145"/>
      <c r="D282" s="145"/>
      <c r="E282" s="145"/>
    </row>
    <row r="283" spans="2:5" ht="12.75">
      <c r="B283" s="148"/>
      <c r="C283" s="145"/>
      <c r="D283" s="145"/>
      <c r="E283" s="145"/>
    </row>
    <row r="284" spans="2:5" ht="12.75">
      <c r="B284" s="148"/>
      <c r="C284" s="145"/>
      <c r="D284" s="145"/>
      <c r="E284" s="145"/>
    </row>
    <row r="285" spans="2:5" ht="12.75">
      <c r="B285" s="148"/>
      <c r="C285" s="145"/>
      <c r="D285" s="145"/>
      <c r="E285" s="145"/>
    </row>
    <row r="286" spans="2:5" ht="12.75">
      <c r="B286" s="148"/>
      <c r="C286" s="145"/>
      <c r="D286" s="145"/>
      <c r="E286" s="145"/>
    </row>
    <row r="287" spans="2:5" ht="12.75">
      <c r="B287" s="148"/>
      <c r="C287" s="145"/>
      <c r="D287" s="145"/>
      <c r="E287" s="145"/>
    </row>
    <row r="288" spans="2:5" ht="12.75">
      <c r="B288" s="148"/>
      <c r="C288" s="145"/>
      <c r="D288" s="145"/>
      <c r="E288" s="145"/>
    </row>
    <row r="289" spans="2:5" ht="12.75">
      <c r="B289" s="148"/>
      <c r="C289" s="145"/>
      <c r="D289" s="145"/>
      <c r="E289" s="145"/>
    </row>
    <row r="290" spans="2:5" ht="12.75">
      <c r="B290" s="148"/>
      <c r="C290" s="145"/>
      <c r="D290" s="145"/>
      <c r="E290" s="145"/>
    </row>
    <row r="291" spans="2:5" ht="12.75">
      <c r="B291" s="148"/>
      <c r="C291" s="145"/>
      <c r="D291" s="145"/>
      <c r="E291" s="145"/>
    </row>
    <row r="292" spans="2:5" ht="12.75">
      <c r="B292" s="148"/>
      <c r="C292" s="145"/>
      <c r="D292" s="145"/>
      <c r="E292" s="145"/>
    </row>
    <row r="293" spans="2:5" ht="12.75">
      <c r="B293" s="148"/>
      <c r="C293" s="145"/>
      <c r="D293" s="145"/>
      <c r="E293" s="145"/>
    </row>
    <row r="294" spans="2:5" ht="12.75">
      <c r="B294" s="148"/>
      <c r="C294" s="145"/>
      <c r="D294" s="145"/>
      <c r="E294" s="145"/>
    </row>
    <row r="295" spans="2:5" ht="12.75">
      <c r="B295" s="148"/>
      <c r="C295" s="145"/>
      <c r="D295" s="145"/>
      <c r="E295" s="145"/>
    </row>
    <row r="296" spans="2:5" ht="12.75">
      <c r="B296" s="148"/>
      <c r="C296" s="145"/>
      <c r="D296" s="145"/>
      <c r="E296" s="145"/>
    </row>
    <row r="297" spans="2:5" ht="12.75">
      <c r="B297" s="148"/>
      <c r="C297" s="145"/>
      <c r="D297" s="145"/>
      <c r="E297" s="145"/>
    </row>
    <row r="298" spans="2:5" ht="12.75">
      <c r="B298" s="148"/>
      <c r="C298" s="145"/>
      <c r="D298" s="145"/>
      <c r="E298" s="145"/>
    </row>
    <row r="299" spans="2:5" ht="12.75">
      <c r="B299" s="148"/>
      <c r="C299" s="145"/>
      <c r="D299" s="145"/>
      <c r="E299" s="145"/>
    </row>
    <row r="300" spans="2:5" ht="12.75">
      <c r="B300" s="148"/>
      <c r="C300" s="145"/>
      <c r="D300" s="145"/>
      <c r="E300" s="145"/>
    </row>
    <row r="301" spans="2:5" ht="12.75">
      <c r="B301" s="148"/>
      <c r="C301" s="145"/>
      <c r="D301" s="145"/>
      <c r="E301" s="145"/>
    </row>
    <row r="302" spans="2:5" ht="12.75">
      <c r="B302" s="148"/>
      <c r="C302" s="145"/>
      <c r="D302" s="145"/>
      <c r="E302" s="145"/>
    </row>
    <row r="303" spans="2:5" ht="12.75">
      <c r="B303" s="148"/>
      <c r="C303" s="145"/>
      <c r="D303" s="145"/>
      <c r="E303" s="145"/>
    </row>
    <row r="304" spans="2:5" ht="12.75">
      <c r="B304" s="148"/>
      <c r="C304" s="145"/>
      <c r="D304" s="145"/>
      <c r="E304" s="145"/>
    </row>
    <row r="305" spans="2:5" ht="12.75">
      <c r="B305" s="148"/>
      <c r="C305" s="145"/>
      <c r="D305" s="145"/>
      <c r="E305" s="145"/>
    </row>
    <row r="306" spans="2:5" ht="12.75">
      <c r="B306" s="148"/>
      <c r="C306" s="145"/>
      <c r="D306" s="145"/>
      <c r="E306" s="145"/>
    </row>
    <row r="307" spans="2:5" ht="12.75">
      <c r="B307" s="148"/>
      <c r="C307" s="145"/>
      <c r="D307" s="145"/>
      <c r="E307" s="145"/>
    </row>
    <row r="308" spans="2:5" ht="12.75">
      <c r="B308" s="148"/>
      <c r="C308" s="145"/>
      <c r="D308" s="145"/>
      <c r="E308" s="145"/>
    </row>
    <row r="309" spans="2:5" ht="12.75">
      <c r="B309" s="148"/>
      <c r="C309" s="145"/>
      <c r="D309" s="145"/>
      <c r="E309" s="145"/>
    </row>
    <row r="310" spans="2:5" ht="12.75">
      <c r="B310" s="148"/>
      <c r="C310" s="145"/>
      <c r="D310" s="145"/>
      <c r="E310" s="145"/>
    </row>
    <row r="311" spans="2:5" ht="12.75">
      <c r="B311" s="148"/>
      <c r="C311" s="145"/>
      <c r="D311" s="145"/>
      <c r="E311" s="145"/>
    </row>
    <row r="312" spans="2:5" ht="12.75">
      <c r="B312" s="148"/>
      <c r="C312" s="145"/>
      <c r="D312" s="145"/>
      <c r="E312" s="145"/>
    </row>
  </sheetData>
  <mergeCells count="14">
    <mergeCell ref="A1:A3"/>
    <mergeCell ref="B1:E1"/>
    <mergeCell ref="F1:F3"/>
    <mergeCell ref="B2:B3"/>
    <mergeCell ref="C2:C3"/>
    <mergeCell ref="D2:D3"/>
    <mergeCell ref="E2:E3"/>
    <mergeCell ref="A39:A41"/>
    <mergeCell ref="B39:E39"/>
    <mergeCell ref="F39:F41"/>
    <mergeCell ref="B40:B41"/>
    <mergeCell ref="C40:C41"/>
    <mergeCell ref="D40:D41"/>
    <mergeCell ref="E40:E41"/>
  </mergeCells>
  <printOptions/>
  <pageMargins left="0.75" right="0.75" top="1.17" bottom="0.78" header="0.5" footer="0.56"/>
  <pageSetup horizontalDpi="300" verticalDpi="300" orientation="landscape" paperSize="9" scale="90" r:id="rId1"/>
  <headerFooter alignWithMargins="0">
    <oddHeader>&amp;C2003. évi lakás és nem lakás bérlemények felújítása&amp;R6. sz. melléklet
(ezer Ft-ban)
2/2003.(III.11.)sz.önkormányzati rendelethez</oddHeader>
    <oddFooter>&amp;L&amp;D &amp;T&amp;C&amp;F/&amp;A/Szalafainé&amp;R&amp;P/&amp;N</oddFoot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" sqref="A8:A9"/>
    </sheetView>
  </sheetViews>
  <sheetFormatPr defaultColWidth="9.140625" defaultRowHeight="12.75"/>
  <cols>
    <col min="1" max="1" width="42.7109375" style="92" bestFit="1" customWidth="1"/>
    <col min="2" max="2" width="17.28125" style="93" customWidth="1"/>
    <col min="3" max="3" width="14.421875" style="92" customWidth="1"/>
    <col min="4" max="4" width="12.00390625" style="92" customWidth="1"/>
    <col min="5" max="5" width="10.140625" style="92" customWidth="1"/>
    <col min="6" max="6" width="32.28125" style="92" bestFit="1" customWidth="1"/>
    <col min="7" max="16384" width="9.140625" style="92" customWidth="1"/>
  </cols>
  <sheetData>
    <row r="2" ht="12.75">
      <c r="F2" s="93"/>
    </row>
    <row r="3" spans="1:6" s="94" customFormat="1" ht="12.75">
      <c r="A3" s="251" t="s">
        <v>1</v>
      </c>
      <c r="B3" s="251" t="s">
        <v>88</v>
      </c>
      <c r="C3" s="251" t="s">
        <v>72</v>
      </c>
      <c r="D3" s="251" t="s">
        <v>89</v>
      </c>
      <c r="E3" s="251" t="s">
        <v>71</v>
      </c>
      <c r="F3" s="251" t="s">
        <v>5</v>
      </c>
    </row>
    <row r="4" spans="1:6" s="94" customFormat="1" ht="12.75">
      <c r="A4" s="252"/>
      <c r="B4" s="252"/>
      <c r="C4" s="252"/>
      <c r="D4" s="252"/>
      <c r="E4" s="252"/>
      <c r="F4" s="252"/>
    </row>
    <row r="5" spans="1:6" s="94" customFormat="1" ht="12.75">
      <c r="A5" s="253"/>
      <c r="B5" s="253"/>
      <c r="C5" s="253"/>
      <c r="D5" s="253"/>
      <c r="E5" s="253"/>
      <c r="F5" s="253"/>
    </row>
    <row r="6" spans="1:6" ht="12.75">
      <c r="A6" s="95"/>
      <c r="B6" s="98"/>
      <c r="C6" s="96"/>
      <c r="D6" s="96"/>
      <c r="E6" s="95"/>
      <c r="F6" s="95"/>
    </row>
    <row r="7" spans="1:6" ht="12.75">
      <c r="A7" s="97" t="s">
        <v>50</v>
      </c>
      <c r="B7" s="98"/>
      <c r="C7" s="96"/>
      <c r="D7" s="96"/>
      <c r="E7" s="95"/>
      <c r="F7" s="95"/>
    </row>
    <row r="8" spans="1:6" ht="12.75">
      <c r="A8" s="95" t="s">
        <v>24</v>
      </c>
      <c r="B8" s="98">
        <v>1173</v>
      </c>
      <c r="C8" s="125" t="s">
        <v>67</v>
      </c>
      <c r="D8" s="99">
        <f>B8</f>
        <v>1173</v>
      </c>
      <c r="E8" s="100">
        <v>0</v>
      </c>
      <c r="F8" s="95" t="s">
        <v>13</v>
      </c>
    </row>
    <row r="9" spans="1:6" ht="12.75">
      <c r="A9" s="95" t="s">
        <v>23</v>
      </c>
      <c r="B9" s="98"/>
      <c r="C9" s="125"/>
      <c r="D9" s="99"/>
      <c r="E9" s="100"/>
      <c r="F9" s="95"/>
    </row>
    <row r="10" spans="1:6" ht="12.75">
      <c r="A10" s="95" t="s">
        <v>34</v>
      </c>
      <c r="B10" s="98">
        <v>74</v>
      </c>
      <c r="C10" s="125" t="s">
        <v>67</v>
      </c>
      <c r="D10" s="99">
        <f>B10</f>
        <v>74</v>
      </c>
      <c r="E10" s="100">
        <v>0</v>
      </c>
      <c r="F10" s="95" t="s">
        <v>13</v>
      </c>
    </row>
    <row r="11" spans="1:6" ht="12.75">
      <c r="A11" s="95" t="s">
        <v>37</v>
      </c>
      <c r="B11" s="98">
        <v>60</v>
      </c>
      <c r="C11" s="125" t="s">
        <v>67</v>
      </c>
      <c r="D11" s="99">
        <f aca="true" t="shared" si="0" ref="D11:D17">B11</f>
        <v>60</v>
      </c>
      <c r="E11" s="100">
        <v>0</v>
      </c>
      <c r="F11" s="95" t="s">
        <v>13</v>
      </c>
    </row>
    <row r="12" spans="1:6" ht="12.75">
      <c r="A12" s="95" t="s">
        <v>100</v>
      </c>
      <c r="B12" s="98">
        <v>492</v>
      </c>
      <c r="C12" s="125" t="s">
        <v>67</v>
      </c>
      <c r="D12" s="99">
        <f t="shared" si="0"/>
        <v>492</v>
      </c>
      <c r="E12" s="100">
        <v>0</v>
      </c>
      <c r="F12" s="95" t="s">
        <v>13</v>
      </c>
    </row>
    <row r="13" spans="1:6" ht="12.75">
      <c r="A13" s="95" t="s">
        <v>52</v>
      </c>
      <c r="B13" s="98">
        <v>1946</v>
      </c>
      <c r="C13" s="125" t="s">
        <v>67</v>
      </c>
      <c r="D13" s="99">
        <f t="shared" si="0"/>
        <v>1946</v>
      </c>
      <c r="E13" s="100">
        <v>0</v>
      </c>
      <c r="F13" s="95" t="s">
        <v>13</v>
      </c>
    </row>
    <row r="14" spans="1:6" ht="12.75">
      <c r="A14" s="95" t="s">
        <v>54</v>
      </c>
      <c r="B14" s="98">
        <v>12960</v>
      </c>
      <c r="C14" s="125" t="s">
        <v>67</v>
      </c>
      <c r="D14" s="99">
        <f t="shared" si="0"/>
        <v>12960</v>
      </c>
      <c r="E14" s="100">
        <v>0</v>
      </c>
      <c r="F14" s="95" t="s">
        <v>13</v>
      </c>
    </row>
    <row r="15" spans="1:6" ht="12.75">
      <c r="A15" s="95" t="s">
        <v>80</v>
      </c>
      <c r="B15" s="98">
        <v>704</v>
      </c>
      <c r="C15" s="125" t="s">
        <v>67</v>
      </c>
      <c r="D15" s="99">
        <f t="shared" si="0"/>
        <v>704</v>
      </c>
      <c r="E15" s="100">
        <v>0</v>
      </c>
      <c r="F15" s="95" t="s">
        <v>13</v>
      </c>
    </row>
    <row r="16" spans="1:6" ht="12.75">
      <c r="A16" s="95" t="s">
        <v>83</v>
      </c>
      <c r="B16" s="98">
        <v>8271</v>
      </c>
      <c r="C16" s="125" t="s">
        <v>67</v>
      </c>
      <c r="D16" s="99">
        <f t="shared" si="0"/>
        <v>8271</v>
      </c>
      <c r="E16" s="100">
        <v>0</v>
      </c>
      <c r="F16" s="95" t="s">
        <v>13</v>
      </c>
    </row>
    <row r="17" spans="1:6" ht="12.75">
      <c r="A17" s="95" t="s">
        <v>84</v>
      </c>
      <c r="B17" s="98">
        <v>16856</v>
      </c>
      <c r="C17" s="125" t="s">
        <v>67</v>
      </c>
      <c r="D17" s="99">
        <f t="shared" si="0"/>
        <v>16856</v>
      </c>
      <c r="E17" s="100">
        <v>0</v>
      </c>
      <c r="F17" s="95" t="s">
        <v>13</v>
      </c>
    </row>
    <row r="18" spans="1:6" ht="12.75">
      <c r="A18" s="101" t="s">
        <v>51</v>
      </c>
      <c r="B18" s="121">
        <f>SUM(B8:B17)</f>
        <v>42536</v>
      </c>
      <c r="C18" s="101">
        <f>SUM(C16:C17)</f>
        <v>0</v>
      </c>
      <c r="D18" s="101">
        <f>B18+C18</f>
        <v>42536</v>
      </c>
      <c r="E18" s="101">
        <f>D18-B18</f>
        <v>0</v>
      </c>
      <c r="F18" s="101"/>
    </row>
    <row r="19" spans="1:6" ht="12.75">
      <c r="A19" s="97" t="s">
        <v>76</v>
      </c>
      <c r="B19" s="98"/>
      <c r="C19" s="98"/>
      <c r="D19" s="99"/>
      <c r="E19" s="100"/>
      <c r="F19" s="95"/>
    </row>
    <row r="20" spans="1:6" ht="12.75">
      <c r="A20" s="95"/>
      <c r="B20" s="98"/>
      <c r="C20" s="125"/>
      <c r="D20" s="99"/>
      <c r="E20" s="100"/>
      <c r="F20" s="95"/>
    </row>
    <row r="21" spans="1:6" ht="12.75">
      <c r="A21" s="95"/>
      <c r="B21" s="98"/>
      <c r="C21" s="99"/>
      <c r="D21" s="99"/>
      <c r="E21" s="100"/>
      <c r="F21" s="95"/>
    </row>
    <row r="22" spans="1:6" ht="12.75">
      <c r="A22" s="108"/>
      <c r="B22" s="109"/>
      <c r="C22" s="108"/>
      <c r="D22" s="108"/>
      <c r="E22" s="108"/>
      <c r="F22" s="109"/>
    </row>
    <row r="23" spans="1:6" ht="12.75">
      <c r="A23" s="95"/>
      <c r="B23" s="102"/>
      <c r="C23" s="99"/>
      <c r="D23" s="99"/>
      <c r="E23" s="100"/>
      <c r="F23" s="95"/>
    </row>
    <row r="24" spans="1:6" ht="12.75">
      <c r="A24" s="95"/>
      <c r="B24" s="102"/>
      <c r="C24" s="99"/>
      <c r="D24" s="99"/>
      <c r="E24" s="100"/>
      <c r="F24" s="95"/>
    </row>
    <row r="25" spans="1:6" ht="12.75">
      <c r="A25" s="95"/>
      <c r="B25" s="102"/>
      <c r="C25" s="99"/>
      <c r="D25" s="99"/>
      <c r="E25" s="100"/>
      <c r="F25" s="95"/>
    </row>
    <row r="26" spans="1:6" s="114" customFormat="1" ht="12.75">
      <c r="A26" s="101" t="s">
        <v>48</v>
      </c>
      <c r="B26" s="121">
        <v>0</v>
      </c>
      <c r="C26" s="113">
        <v>0</v>
      </c>
      <c r="D26" s="101">
        <v>0</v>
      </c>
      <c r="E26" s="101">
        <f>D26-B26</f>
        <v>0</v>
      </c>
      <c r="F26" s="101"/>
    </row>
    <row r="27" spans="1:6" ht="12.75">
      <c r="A27" s="95"/>
      <c r="B27" s="98"/>
      <c r="C27" s="117"/>
      <c r="D27" s="99"/>
      <c r="E27" s="100"/>
      <c r="F27" s="95"/>
    </row>
    <row r="28" spans="1:6" s="114" customFormat="1" ht="12.75">
      <c r="A28" s="97" t="s">
        <v>49</v>
      </c>
      <c r="B28" s="123">
        <f>B18+B26</f>
        <v>42536</v>
      </c>
      <c r="C28" s="111">
        <f>C26+C18</f>
        <v>0</v>
      </c>
      <c r="D28" s="115">
        <f>B28+C28</f>
        <v>42536</v>
      </c>
      <c r="E28" s="116">
        <f>D28-B28</f>
        <v>0</v>
      </c>
      <c r="F28" s="97"/>
    </row>
    <row r="29" spans="1:6" ht="12.75">
      <c r="A29" s="103"/>
      <c r="B29" s="122"/>
      <c r="C29" s="118"/>
      <c r="D29" s="118"/>
      <c r="E29" s="119"/>
      <c r="F29" s="103"/>
    </row>
    <row r="30" spans="2:5" ht="12.75">
      <c r="B30" s="124"/>
      <c r="C30" s="112"/>
      <c r="D30" s="112"/>
      <c r="E30" s="112"/>
    </row>
    <row r="31" spans="2:5" ht="12.75">
      <c r="B31" s="124"/>
      <c r="C31" s="112"/>
      <c r="D31" s="112"/>
      <c r="E31" s="112"/>
    </row>
    <row r="32" spans="2:5" ht="12.75">
      <c r="B32" s="124"/>
      <c r="C32" s="112"/>
      <c r="D32" s="112"/>
      <c r="E32" s="112"/>
    </row>
    <row r="33" spans="2:5" ht="12.75">
      <c r="B33" s="124"/>
      <c r="C33" s="112"/>
      <c r="D33" s="112"/>
      <c r="E33" s="112"/>
    </row>
    <row r="34" spans="2:5" ht="12.75">
      <c r="B34" s="124"/>
      <c r="C34" s="112"/>
      <c r="D34" s="112"/>
      <c r="E34" s="112"/>
    </row>
    <row r="35" spans="2:5" ht="12.75">
      <c r="B35" s="124"/>
      <c r="C35" s="112"/>
      <c r="D35" s="112"/>
      <c r="E35" s="112"/>
    </row>
    <row r="36" spans="2:5" ht="12.75">
      <c r="B36" s="124"/>
      <c r="C36" s="112"/>
      <c r="D36" s="112"/>
      <c r="E36" s="112"/>
    </row>
    <row r="37" spans="2:5" ht="12.75">
      <c r="B37" s="124"/>
      <c r="C37" s="112"/>
      <c r="D37" s="112"/>
      <c r="E37" s="112"/>
    </row>
    <row r="38" spans="2:5" ht="12.75">
      <c r="B38" s="124"/>
      <c r="C38" s="112"/>
      <c r="D38" s="112"/>
      <c r="E38" s="112"/>
    </row>
    <row r="39" spans="2:5" ht="12.75">
      <c r="B39" s="124"/>
      <c r="C39" s="112"/>
      <c r="D39" s="112"/>
      <c r="E39" s="112"/>
    </row>
    <row r="40" spans="2:5" ht="12.75">
      <c r="B40" s="124"/>
      <c r="C40" s="112"/>
      <c r="D40" s="112"/>
      <c r="E40" s="112"/>
    </row>
    <row r="41" spans="2:5" ht="12.75">
      <c r="B41" s="124"/>
      <c r="C41" s="112"/>
      <c r="D41" s="112"/>
      <c r="E41" s="112"/>
    </row>
    <row r="42" spans="2:5" ht="12.75">
      <c r="B42" s="124"/>
      <c r="C42" s="112"/>
      <c r="D42" s="112"/>
      <c r="E42" s="112"/>
    </row>
    <row r="43" spans="2:5" ht="12.75">
      <c r="B43" s="124"/>
      <c r="C43" s="112"/>
      <c r="D43" s="112"/>
      <c r="E43" s="112"/>
    </row>
    <row r="44" spans="2:5" ht="12.75">
      <c r="B44" s="124"/>
      <c r="C44" s="112"/>
      <c r="D44" s="112"/>
      <c r="E44" s="112"/>
    </row>
    <row r="45" spans="2:5" ht="12.75">
      <c r="B45" s="124"/>
      <c r="C45" s="112"/>
      <c r="D45" s="112"/>
      <c r="E45" s="112"/>
    </row>
    <row r="46" spans="2:5" ht="12.75">
      <c r="B46" s="124"/>
      <c r="C46" s="112"/>
      <c r="D46" s="112"/>
      <c r="E46" s="112"/>
    </row>
    <row r="47" spans="2:5" ht="12.75">
      <c r="B47" s="124"/>
      <c r="C47" s="112"/>
      <c r="D47" s="112"/>
      <c r="E47" s="112"/>
    </row>
  </sheetData>
  <mergeCells count="6">
    <mergeCell ref="A3:A5"/>
    <mergeCell ref="C3:C5"/>
    <mergeCell ref="D3:D5"/>
    <mergeCell ref="F3:F5"/>
    <mergeCell ref="B3:B5"/>
    <mergeCell ref="E3:E5"/>
  </mergeCells>
  <printOptions/>
  <pageMargins left="0.7874015748031497" right="0.7874015748031497" top="1.04" bottom="0.984251968503937" header="0.5118110236220472" footer="0.5118110236220472"/>
  <pageSetup horizontalDpi="300" verticalDpi="300" orientation="landscape" paperSize="9" r:id="rId1"/>
  <headerFooter alignWithMargins="0">
    <oddHeader>&amp;C2002. évi lakás és nem lakás célu ingatlanok felújítások&amp;R6.sz.melléklet
a 39/2002.(XII.19.)önkormányzati rendelethez
(ezer Ft-ban)</oddHeader>
    <oddFooter>&amp;L&amp;D 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72"/>
  <sheetViews>
    <sheetView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5" sqref="D55"/>
    </sheetView>
  </sheetViews>
  <sheetFormatPr defaultColWidth="9.140625" defaultRowHeight="12.75"/>
  <cols>
    <col min="1" max="1" width="41.00390625" style="92" customWidth="1"/>
    <col min="2" max="2" width="17.28125" style="92" customWidth="1"/>
    <col min="3" max="3" width="14.421875" style="92" customWidth="1"/>
    <col min="4" max="4" width="12.00390625" style="92" customWidth="1"/>
    <col min="5" max="5" width="10.140625" style="92" customWidth="1"/>
    <col min="6" max="6" width="33.57421875" style="92" bestFit="1" customWidth="1"/>
    <col min="7" max="16384" width="9.140625" style="92" customWidth="1"/>
  </cols>
  <sheetData>
    <row r="2" ht="12.75">
      <c r="F2" s="93"/>
    </row>
    <row r="3" spans="1:6" s="94" customFormat="1" ht="12.75">
      <c r="A3" s="251" t="s">
        <v>1</v>
      </c>
      <c r="B3" s="251" t="s">
        <v>69</v>
      </c>
      <c r="C3" s="251" t="s">
        <v>72</v>
      </c>
      <c r="D3" s="251" t="s">
        <v>70</v>
      </c>
      <c r="E3" s="251" t="s">
        <v>71</v>
      </c>
      <c r="F3" s="251" t="s">
        <v>5</v>
      </c>
    </row>
    <row r="4" spans="1:6" s="94" customFormat="1" ht="12.75">
      <c r="A4" s="252"/>
      <c r="B4" s="252"/>
      <c r="C4" s="252"/>
      <c r="D4" s="252"/>
      <c r="E4" s="252"/>
      <c r="F4" s="252"/>
    </row>
    <row r="5" spans="1:6" s="94" customFormat="1" ht="12.75">
      <c r="A5" s="253"/>
      <c r="B5" s="253"/>
      <c r="C5" s="253"/>
      <c r="D5" s="253"/>
      <c r="E5" s="253"/>
      <c r="F5" s="253"/>
    </row>
    <row r="6" spans="1:6" ht="12.75">
      <c r="A6" s="95"/>
      <c r="B6" s="95"/>
      <c r="C6" s="96"/>
      <c r="D6" s="96"/>
      <c r="E6" s="95"/>
      <c r="F6" s="95"/>
    </row>
    <row r="7" spans="1:6" ht="12.75">
      <c r="A7" s="97" t="s">
        <v>50</v>
      </c>
      <c r="B7" s="95"/>
      <c r="C7" s="96"/>
      <c r="D7" s="96"/>
      <c r="E7" s="95"/>
      <c r="F7" s="95"/>
    </row>
    <row r="8" spans="1:6" ht="12.75">
      <c r="A8" s="95" t="s">
        <v>12</v>
      </c>
      <c r="B8" s="95">
        <f>'06.28'!E8</f>
        <v>75</v>
      </c>
      <c r="C8" s="98"/>
      <c r="D8" s="99">
        <f aca="true" t="shared" si="0" ref="D8:D31">B8+C8</f>
        <v>75</v>
      </c>
      <c r="E8" s="100">
        <f>D8-B8</f>
        <v>0</v>
      </c>
      <c r="F8" s="95"/>
    </row>
    <row r="9" spans="1:6" ht="12.75">
      <c r="A9" s="95" t="s">
        <v>14</v>
      </c>
      <c r="B9" s="95">
        <f>'06.28'!E9</f>
        <v>235</v>
      </c>
      <c r="C9" s="98"/>
      <c r="D9" s="99">
        <f t="shared" si="0"/>
        <v>235</v>
      </c>
      <c r="E9" s="100">
        <f>D9-B9</f>
        <v>0</v>
      </c>
      <c r="F9" s="95"/>
    </row>
    <row r="10" spans="1:6" ht="12.75">
      <c r="A10" s="95" t="s">
        <v>15</v>
      </c>
      <c r="B10" s="95">
        <f>'06.28'!E10</f>
        <v>528</v>
      </c>
      <c r="C10" s="98"/>
      <c r="D10" s="99">
        <f t="shared" si="0"/>
        <v>528</v>
      </c>
      <c r="E10" s="100">
        <f>D10-B10</f>
        <v>0</v>
      </c>
      <c r="F10" s="95"/>
    </row>
    <row r="11" spans="1:6" ht="12.75">
      <c r="A11" s="95" t="s">
        <v>16</v>
      </c>
      <c r="B11" s="95">
        <f>'06.28'!E11</f>
        <v>157</v>
      </c>
      <c r="C11" s="98"/>
      <c r="D11" s="99">
        <f t="shared" si="0"/>
        <v>157</v>
      </c>
      <c r="E11" s="100">
        <f>D11-B11</f>
        <v>0</v>
      </c>
      <c r="F11" s="95"/>
    </row>
    <row r="12" spans="1:6" ht="12.75">
      <c r="A12" s="95" t="s">
        <v>17</v>
      </c>
      <c r="B12" s="95"/>
      <c r="C12" s="98"/>
      <c r="D12" s="99">
        <f t="shared" si="0"/>
        <v>0</v>
      </c>
      <c r="E12" s="100"/>
      <c r="F12" s="95"/>
    </row>
    <row r="13" spans="1:6" ht="12.75">
      <c r="A13" s="95" t="s">
        <v>18</v>
      </c>
      <c r="B13" s="95">
        <f>'06.28'!E13</f>
        <v>37</v>
      </c>
      <c r="C13" s="98"/>
      <c r="D13" s="99">
        <f t="shared" si="0"/>
        <v>37</v>
      </c>
      <c r="E13" s="100">
        <f>D13-B13</f>
        <v>0</v>
      </c>
      <c r="F13" s="95"/>
    </row>
    <row r="14" spans="1:6" ht="12.75">
      <c r="A14" s="95" t="s">
        <v>19</v>
      </c>
      <c r="B14" s="95">
        <f>'06.28'!E14</f>
        <v>373</v>
      </c>
      <c r="C14" s="98"/>
      <c r="D14" s="99">
        <f t="shared" si="0"/>
        <v>373</v>
      </c>
      <c r="E14" s="100">
        <f>D14-B14</f>
        <v>0</v>
      </c>
      <c r="F14" s="95"/>
    </row>
    <row r="15" spans="1:6" ht="12.75">
      <c r="A15" s="95" t="s">
        <v>20</v>
      </c>
      <c r="B15" s="95"/>
      <c r="C15" s="98"/>
      <c r="D15" s="99">
        <f t="shared" si="0"/>
        <v>0</v>
      </c>
      <c r="E15" s="100"/>
      <c r="F15" s="95"/>
    </row>
    <row r="16" spans="1:6" ht="12.75">
      <c r="A16" s="95" t="s">
        <v>21</v>
      </c>
      <c r="B16" s="95">
        <f>'06.28'!E16</f>
        <v>2087</v>
      </c>
      <c r="C16" s="98">
        <v>-52</v>
      </c>
      <c r="D16" s="99">
        <f>B16+C16</f>
        <v>2035</v>
      </c>
      <c r="E16" s="100">
        <f>D16-B16</f>
        <v>-52</v>
      </c>
      <c r="F16" s="95" t="s">
        <v>75</v>
      </c>
    </row>
    <row r="17" spans="1:6" ht="12.75">
      <c r="A17" s="95" t="s">
        <v>22</v>
      </c>
      <c r="B17" s="95"/>
      <c r="C17" s="98"/>
      <c r="D17" s="99">
        <f t="shared" si="0"/>
        <v>0</v>
      </c>
      <c r="E17" s="100"/>
      <c r="F17" s="95"/>
    </row>
    <row r="18" spans="1:6" ht="12.75">
      <c r="A18" s="95" t="s">
        <v>23</v>
      </c>
      <c r="B18" s="95">
        <f>'06.28'!E18</f>
        <v>11782</v>
      </c>
      <c r="C18" s="98"/>
      <c r="D18" s="99">
        <f t="shared" si="0"/>
        <v>11782</v>
      </c>
      <c r="E18" s="100">
        <f>D18-B18</f>
        <v>0</v>
      </c>
      <c r="F18" s="95"/>
    </row>
    <row r="19" spans="1:6" ht="12.75">
      <c r="A19" s="95" t="s">
        <v>24</v>
      </c>
      <c r="B19" s="95"/>
      <c r="C19" s="98"/>
      <c r="D19" s="99">
        <f t="shared" si="0"/>
        <v>0</v>
      </c>
      <c r="E19" s="100"/>
      <c r="F19" s="95"/>
    </row>
    <row r="20" spans="1:6" ht="12.75">
      <c r="A20" s="95" t="s">
        <v>23</v>
      </c>
      <c r="B20" s="95">
        <f>'06.28'!E20</f>
        <v>3918</v>
      </c>
      <c r="C20" s="98"/>
      <c r="D20" s="99">
        <f t="shared" si="0"/>
        <v>3918</v>
      </c>
      <c r="E20" s="100">
        <f>D20-B20</f>
        <v>0</v>
      </c>
      <c r="F20" s="95"/>
    </row>
    <row r="21" spans="1:6" ht="12.75">
      <c r="A21" s="95" t="s">
        <v>25</v>
      </c>
      <c r="B21" s="95">
        <f>'06.28'!E21</f>
        <v>4950</v>
      </c>
      <c r="C21" s="98"/>
      <c r="D21" s="99">
        <f t="shared" si="0"/>
        <v>4950</v>
      </c>
      <c r="E21" s="100">
        <f>D21-B21</f>
        <v>0</v>
      </c>
      <c r="F21" s="95"/>
    </row>
    <row r="22" spans="1:6" ht="12.75">
      <c r="A22" s="95"/>
      <c r="B22" s="95"/>
      <c r="C22" s="98"/>
      <c r="D22" s="99">
        <f t="shared" si="0"/>
        <v>0</v>
      </c>
      <c r="E22" s="100"/>
      <c r="F22" s="95"/>
    </row>
    <row r="23" spans="1:6" ht="12.75">
      <c r="A23" s="101" t="s">
        <v>51</v>
      </c>
      <c r="B23" s="101">
        <f>'06.28'!E23</f>
        <v>24142</v>
      </c>
      <c r="C23" s="101">
        <v>-52</v>
      </c>
      <c r="D23" s="101">
        <f t="shared" si="0"/>
        <v>24090</v>
      </c>
      <c r="E23" s="101">
        <f>D23-B23</f>
        <v>-52</v>
      </c>
      <c r="F23" s="101"/>
    </row>
    <row r="24" spans="1:6" ht="12.75">
      <c r="A24" s="97" t="s">
        <v>76</v>
      </c>
      <c r="B24" s="95"/>
      <c r="C24" s="98"/>
      <c r="D24" s="99"/>
      <c r="E24" s="100"/>
      <c r="F24" s="95"/>
    </row>
    <row r="25" spans="1:6" ht="12.75">
      <c r="A25" s="95" t="s">
        <v>28</v>
      </c>
      <c r="B25" s="95">
        <f>'06.28'!E25</f>
        <v>7500</v>
      </c>
      <c r="C25" s="99"/>
      <c r="D25" s="99">
        <f t="shared" si="0"/>
        <v>7500</v>
      </c>
      <c r="E25" s="100">
        <f>D25-B25</f>
        <v>0</v>
      </c>
      <c r="F25" s="95"/>
    </row>
    <row r="26" spans="1:6" ht="12.75">
      <c r="A26" s="95" t="s">
        <v>29</v>
      </c>
      <c r="B26" s="95"/>
      <c r="C26" s="99"/>
      <c r="D26" s="99">
        <f t="shared" si="0"/>
        <v>0</v>
      </c>
      <c r="E26" s="100"/>
      <c r="F26" s="95"/>
    </row>
    <row r="27" spans="1:6" ht="12.75">
      <c r="A27" s="95" t="s">
        <v>30</v>
      </c>
      <c r="B27" s="95">
        <f>'06.28'!E27</f>
        <v>2000</v>
      </c>
      <c r="C27" s="99"/>
      <c r="D27" s="99">
        <f t="shared" si="0"/>
        <v>2000</v>
      </c>
      <c r="E27" s="100">
        <f>D27-B27</f>
        <v>0</v>
      </c>
      <c r="F27" s="95"/>
    </row>
    <row r="28" spans="1:6" ht="12.75">
      <c r="A28" s="95" t="s">
        <v>31</v>
      </c>
      <c r="B28" s="95">
        <f>'06.28'!E28</f>
        <v>1300</v>
      </c>
      <c r="C28" s="99"/>
      <c r="D28" s="99">
        <f t="shared" si="0"/>
        <v>1300</v>
      </c>
      <c r="E28" s="100">
        <f>D28-B28</f>
        <v>0</v>
      </c>
      <c r="F28" s="95"/>
    </row>
    <row r="29" spans="1:6" ht="12.75">
      <c r="A29" s="95" t="s">
        <v>32</v>
      </c>
      <c r="B29" s="95">
        <f>'06.28'!E29</f>
        <v>5000</v>
      </c>
      <c r="C29" s="99">
        <v>-60</v>
      </c>
      <c r="D29" s="99">
        <f t="shared" si="0"/>
        <v>4940</v>
      </c>
      <c r="E29" s="100">
        <f>D29-B29</f>
        <v>-60</v>
      </c>
      <c r="F29" s="95"/>
    </row>
    <row r="30" spans="1:6" ht="12.75">
      <c r="A30" s="97" t="s">
        <v>33</v>
      </c>
      <c r="B30" s="95">
        <f>'06.28'!E30</f>
        <v>11728</v>
      </c>
      <c r="C30" s="99">
        <v>-11631</v>
      </c>
      <c r="D30" s="99">
        <f t="shared" si="0"/>
        <v>97</v>
      </c>
      <c r="E30" s="100">
        <f>D30-B30</f>
        <v>-11631</v>
      </c>
      <c r="F30" s="95"/>
    </row>
    <row r="31" spans="1:6" ht="12.75">
      <c r="A31" s="95" t="s">
        <v>34</v>
      </c>
      <c r="B31" s="95">
        <f>'06.28'!E31</f>
        <v>1472</v>
      </c>
      <c r="C31" s="99"/>
      <c r="D31" s="99">
        <f t="shared" si="0"/>
        <v>1472</v>
      </c>
      <c r="E31" s="100">
        <f>D31-B31</f>
        <v>0</v>
      </c>
      <c r="F31" s="95"/>
    </row>
    <row r="32" spans="1:6" ht="12.75">
      <c r="A32" s="95" t="s">
        <v>36</v>
      </c>
      <c r="B32" s="102" t="str">
        <f>'06.28'!E32</f>
        <v>X</v>
      </c>
      <c r="C32" s="99">
        <v>604</v>
      </c>
      <c r="D32" s="99">
        <v>604</v>
      </c>
      <c r="E32" s="100">
        <v>604</v>
      </c>
      <c r="F32" s="95"/>
    </row>
    <row r="33" spans="1:6" ht="12.75">
      <c r="A33" s="95" t="s">
        <v>37</v>
      </c>
      <c r="B33" s="102" t="str">
        <f>'06.28'!E33</f>
        <v>X</v>
      </c>
      <c r="C33" s="99">
        <v>1194</v>
      </c>
      <c r="D33" s="99">
        <v>1194</v>
      </c>
      <c r="E33" s="100">
        <v>1194</v>
      </c>
      <c r="F33" s="95"/>
    </row>
    <row r="34" spans="1:6" s="107" customFormat="1" ht="12.75">
      <c r="A34" s="103" t="s">
        <v>38</v>
      </c>
      <c r="B34" s="104" t="str">
        <f>'06.28'!E34</f>
        <v>X</v>
      </c>
      <c r="C34" s="105"/>
      <c r="D34" s="106">
        <v>0</v>
      </c>
      <c r="E34" s="106">
        <v>0</v>
      </c>
      <c r="F34" s="103"/>
    </row>
    <row r="36" spans="1:6" s="94" customFormat="1" ht="12.75">
      <c r="A36" s="251" t="s">
        <v>1</v>
      </c>
      <c r="B36" s="251" t="s">
        <v>69</v>
      </c>
      <c r="C36" s="251" t="s">
        <v>72</v>
      </c>
      <c r="D36" s="251" t="s">
        <v>70</v>
      </c>
      <c r="E36" s="251" t="s">
        <v>71</v>
      </c>
      <c r="F36" s="251" t="s">
        <v>5</v>
      </c>
    </row>
    <row r="37" spans="1:6" s="94" customFormat="1" ht="12.75">
      <c r="A37" s="252"/>
      <c r="B37" s="252"/>
      <c r="C37" s="252"/>
      <c r="D37" s="252"/>
      <c r="E37" s="252"/>
      <c r="F37" s="252"/>
    </row>
    <row r="38" spans="1:6" s="94" customFormat="1" ht="12.75">
      <c r="A38" s="253"/>
      <c r="B38" s="253"/>
      <c r="C38" s="253"/>
      <c r="D38" s="253"/>
      <c r="E38" s="253"/>
      <c r="F38" s="253"/>
    </row>
    <row r="39" spans="1:6" ht="12.75">
      <c r="A39" s="108"/>
      <c r="B39" s="108"/>
      <c r="C39" s="108"/>
      <c r="D39" s="108"/>
      <c r="E39" s="108"/>
      <c r="F39" s="109"/>
    </row>
    <row r="40" spans="1:6" ht="12.75">
      <c r="A40" s="95" t="s">
        <v>39</v>
      </c>
      <c r="B40" s="95"/>
      <c r="C40" s="95"/>
      <c r="D40" s="95"/>
      <c r="E40" s="95"/>
      <c r="F40" s="95"/>
    </row>
    <row r="41" spans="1:6" ht="12.75">
      <c r="A41" s="95" t="s">
        <v>40</v>
      </c>
      <c r="B41" s="95">
        <f>'06.28'!E36</f>
        <v>1000</v>
      </c>
      <c r="C41" s="99"/>
      <c r="D41" s="99">
        <f>B41+C41</f>
        <v>1000</v>
      </c>
      <c r="E41" s="100">
        <f>D41-B41</f>
        <v>0</v>
      </c>
      <c r="F41" s="95"/>
    </row>
    <row r="42" spans="1:6" ht="12.75">
      <c r="A42" s="95" t="s">
        <v>41</v>
      </c>
      <c r="B42" s="102" t="str">
        <f>'06.28'!E37</f>
        <v>X</v>
      </c>
      <c r="C42" s="99">
        <v>9833</v>
      </c>
      <c r="D42" s="99">
        <v>9833</v>
      </c>
      <c r="E42" s="100">
        <v>9833</v>
      </c>
      <c r="F42" s="95"/>
    </row>
    <row r="43" spans="1:6" ht="12.75">
      <c r="A43" s="95" t="s">
        <v>42</v>
      </c>
      <c r="B43" s="102" t="str">
        <f>'06.28'!E38</f>
        <v>X</v>
      </c>
      <c r="C43" s="99"/>
      <c r="D43" s="110" t="s">
        <v>35</v>
      </c>
      <c r="E43" s="100">
        <v>0</v>
      </c>
      <c r="F43" s="95"/>
    </row>
    <row r="44" spans="1:6" ht="12.75">
      <c r="A44" s="95" t="s">
        <v>43</v>
      </c>
      <c r="B44" s="102"/>
      <c r="C44" s="99"/>
      <c r="D44" s="110">
        <f>B44+C44</f>
        <v>0</v>
      </c>
      <c r="E44" s="100"/>
      <c r="F44" s="95"/>
    </row>
    <row r="45" spans="1:6" ht="12.75">
      <c r="A45" s="95" t="s">
        <v>44</v>
      </c>
      <c r="B45" s="102" t="str">
        <f>'06.28'!E40</f>
        <v>X</v>
      </c>
      <c r="C45" s="99"/>
      <c r="D45" s="110" t="s">
        <v>35</v>
      </c>
      <c r="E45" s="100">
        <v>0</v>
      </c>
      <c r="F45" s="95"/>
    </row>
    <row r="46" spans="1:6" ht="12.75">
      <c r="A46" s="95" t="s">
        <v>45</v>
      </c>
      <c r="B46" s="95">
        <f>'06.28'!E41</f>
        <v>1000</v>
      </c>
      <c r="C46" s="99"/>
      <c r="D46" s="99">
        <f>B46+C46</f>
        <v>1000</v>
      </c>
      <c r="E46" s="100">
        <f>D46-B46</f>
        <v>0</v>
      </c>
      <c r="F46" s="95" t="s">
        <v>46</v>
      </c>
    </row>
    <row r="47" spans="1:6" ht="12.75">
      <c r="A47" s="95"/>
      <c r="B47" s="95"/>
      <c r="C47" s="99"/>
      <c r="D47" s="99"/>
      <c r="E47" s="100"/>
      <c r="F47" s="95" t="s">
        <v>47</v>
      </c>
    </row>
    <row r="48" spans="1:6" ht="12.75">
      <c r="A48" s="95" t="s">
        <v>52</v>
      </c>
      <c r="B48" s="95"/>
      <c r="C48" s="99">
        <v>7293</v>
      </c>
      <c r="D48" s="99">
        <f aca="true" t="shared" si="1" ref="D48:D53">B48+C48</f>
        <v>7293</v>
      </c>
      <c r="E48" s="100">
        <f>D48-B48</f>
        <v>7293</v>
      </c>
      <c r="F48" s="95" t="s">
        <v>53</v>
      </c>
    </row>
    <row r="49" spans="1:6" ht="12.75">
      <c r="A49" s="95" t="s">
        <v>54</v>
      </c>
      <c r="B49" s="95"/>
      <c r="C49" s="99">
        <v>13085</v>
      </c>
      <c r="D49" s="99">
        <f t="shared" si="1"/>
        <v>13085</v>
      </c>
      <c r="E49" s="100">
        <f>D49-B49</f>
        <v>13085</v>
      </c>
      <c r="F49" s="95" t="s">
        <v>55</v>
      </c>
    </row>
    <row r="50" spans="1:6" ht="12.75">
      <c r="A50" s="95" t="s">
        <v>74</v>
      </c>
      <c r="B50" s="95"/>
      <c r="C50" s="99">
        <v>60</v>
      </c>
      <c r="D50" s="99">
        <f t="shared" si="1"/>
        <v>60</v>
      </c>
      <c r="E50" s="100">
        <v>60</v>
      </c>
      <c r="F50" s="95" t="s">
        <v>73</v>
      </c>
    </row>
    <row r="51" spans="1:6" s="114" customFormat="1" ht="12.75">
      <c r="A51" s="101" t="s">
        <v>48</v>
      </c>
      <c r="B51" s="101">
        <f>'06.28'!E43</f>
        <v>15200</v>
      </c>
      <c r="C51" s="113">
        <f>SUM(C30:C50)</f>
        <v>20438</v>
      </c>
      <c r="D51" s="101">
        <f t="shared" si="1"/>
        <v>35638</v>
      </c>
      <c r="E51" s="101">
        <f>D51-B51</f>
        <v>20438</v>
      </c>
      <c r="F51" s="101"/>
    </row>
    <row r="52" spans="1:6" ht="12.75">
      <c r="A52" s="95"/>
      <c r="B52" s="95"/>
      <c r="C52" s="117"/>
      <c r="D52" s="99"/>
      <c r="E52" s="100"/>
      <c r="F52" s="95"/>
    </row>
    <row r="53" spans="1:6" s="114" customFormat="1" ht="12.75">
      <c r="A53" s="97" t="s">
        <v>49</v>
      </c>
      <c r="B53" s="97">
        <f>'06.28'!E45</f>
        <v>55142</v>
      </c>
      <c r="C53" s="111">
        <f>C23+C29+C51</f>
        <v>20326</v>
      </c>
      <c r="D53" s="115">
        <f t="shared" si="1"/>
        <v>75468</v>
      </c>
      <c r="E53" s="116">
        <f>D53-B53</f>
        <v>20326</v>
      </c>
      <c r="F53" s="97"/>
    </row>
    <row r="54" spans="1:6" ht="12.75">
      <c r="A54" s="103"/>
      <c r="B54" s="103"/>
      <c r="C54" s="118"/>
      <c r="D54" s="118"/>
      <c r="E54" s="119"/>
      <c r="F54" s="103"/>
    </row>
    <row r="55" spans="2:5" ht="12.75">
      <c r="B55" s="112"/>
      <c r="C55" s="112"/>
      <c r="D55" s="112"/>
      <c r="E55" s="112"/>
    </row>
    <row r="56" spans="2:5" ht="12.75">
      <c r="B56" s="112"/>
      <c r="C56" s="112"/>
      <c r="D56" s="112"/>
      <c r="E56" s="112"/>
    </row>
    <row r="57" spans="2:5" ht="12.75">
      <c r="B57" s="112"/>
      <c r="C57" s="112"/>
      <c r="D57" s="112"/>
      <c r="E57" s="112"/>
    </row>
    <row r="58" spans="2:5" ht="12.75">
      <c r="B58" s="112"/>
      <c r="C58" s="112"/>
      <c r="D58" s="112"/>
      <c r="E58" s="112"/>
    </row>
    <row r="59" spans="2:5" ht="12.75">
      <c r="B59" s="112"/>
      <c r="C59" s="112"/>
      <c r="D59" s="112"/>
      <c r="E59" s="112"/>
    </row>
    <row r="60" spans="2:5" ht="12.75">
      <c r="B60" s="112"/>
      <c r="C60" s="112"/>
      <c r="D60" s="112"/>
      <c r="E60" s="112"/>
    </row>
    <row r="61" spans="2:5" ht="12.75">
      <c r="B61" s="112"/>
      <c r="C61" s="112"/>
      <c r="D61" s="112"/>
      <c r="E61" s="112"/>
    </row>
    <row r="62" spans="2:5" ht="12.75">
      <c r="B62" s="112"/>
      <c r="C62" s="112"/>
      <c r="D62" s="112"/>
      <c r="E62" s="112"/>
    </row>
    <row r="63" spans="2:5" ht="12.75">
      <c r="B63" s="112"/>
      <c r="C63" s="112"/>
      <c r="D63" s="112"/>
      <c r="E63" s="112"/>
    </row>
    <row r="64" spans="2:5" ht="12.75">
      <c r="B64" s="112"/>
      <c r="C64" s="112"/>
      <c r="D64" s="112"/>
      <c r="E64" s="112"/>
    </row>
    <row r="65" spans="2:5" ht="12.75">
      <c r="B65" s="112"/>
      <c r="C65" s="112"/>
      <c r="D65" s="112"/>
      <c r="E65" s="112"/>
    </row>
    <row r="66" spans="2:5" ht="12.75">
      <c r="B66" s="112"/>
      <c r="C66" s="112"/>
      <c r="D66" s="112"/>
      <c r="E66" s="112"/>
    </row>
    <row r="67" spans="2:5" ht="12.75">
      <c r="B67" s="112"/>
      <c r="C67" s="112"/>
      <c r="D67" s="112"/>
      <c r="E67" s="112"/>
    </row>
    <row r="68" spans="2:5" ht="12.75">
      <c r="B68" s="112"/>
      <c r="C68" s="112"/>
      <c r="D68" s="112"/>
      <c r="E68" s="112"/>
    </row>
    <row r="69" spans="2:5" ht="12.75">
      <c r="B69" s="112"/>
      <c r="C69" s="112"/>
      <c r="D69" s="112"/>
      <c r="E69" s="112"/>
    </row>
    <row r="70" spans="2:5" ht="12.75">
      <c r="B70" s="112"/>
      <c r="C70" s="112"/>
      <c r="D70" s="112"/>
      <c r="E70" s="112"/>
    </row>
    <row r="71" spans="2:5" ht="12.75">
      <c r="B71" s="112"/>
      <c r="C71" s="112"/>
      <c r="D71" s="112"/>
      <c r="E71" s="112"/>
    </row>
    <row r="72" spans="2:5" ht="12.75">
      <c r="B72" s="112"/>
      <c r="C72" s="112"/>
      <c r="D72" s="112"/>
      <c r="E72" s="112"/>
    </row>
  </sheetData>
  <mergeCells count="12">
    <mergeCell ref="E3:E5"/>
    <mergeCell ref="A3:A5"/>
    <mergeCell ref="B3:B5"/>
    <mergeCell ref="C3:C5"/>
    <mergeCell ref="F3:F5"/>
    <mergeCell ref="A36:A38"/>
    <mergeCell ref="B36:B38"/>
    <mergeCell ref="C36:C38"/>
    <mergeCell ref="D36:D38"/>
    <mergeCell ref="E36:E38"/>
    <mergeCell ref="F36:F38"/>
    <mergeCell ref="D3:D5"/>
  </mergeCells>
  <printOptions/>
  <pageMargins left="0.75" right="0.75" top="0.74" bottom="1.38" header="0.23" footer="0.5"/>
  <pageSetup horizontalDpi="300" verticalDpi="300" orientation="landscape" paperSize="9" r:id="rId1"/>
  <headerFooter alignWithMargins="0">
    <oddHeader>&amp;C2002. évi lakás és nem lakás célú ingatlanok felújítása&amp;R6. számú melléklet
a 22/2002.(IX.18.)önkormányzati rendelethez
(ezer Ft-ban)</oddHeader>
    <oddFooter>&amp;L&amp;D &amp;T&amp;C&amp;F/&amp;A/Szalafainé&amp;R&amp;P/&amp;N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pane xSplit="1" ySplit="3" topLeftCell="B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4" sqref="A74"/>
    </sheetView>
  </sheetViews>
  <sheetFormatPr defaultColWidth="9.140625" defaultRowHeight="12.75"/>
  <cols>
    <col min="1" max="1" width="42.7109375" style="92" bestFit="1" customWidth="1"/>
    <col min="2" max="2" width="17.28125" style="93" customWidth="1"/>
    <col min="3" max="3" width="14.421875" style="92" customWidth="1"/>
    <col min="4" max="4" width="12.00390625" style="92" customWidth="1"/>
    <col min="5" max="5" width="10.140625" style="92" customWidth="1"/>
    <col min="6" max="6" width="33.140625" style="92" customWidth="1"/>
    <col min="7" max="16384" width="9.140625" style="92" customWidth="1"/>
  </cols>
  <sheetData>
    <row r="1" spans="1:6" s="94" customFormat="1" ht="12.75">
      <c r="A1" s="251" t="s">
        <v>1</v>
      </c>
      <c r="B1" s="251" t="s">
        <v>69</v>
      </c>
      <c r="C1" s="251" t="s">
        <v>72</v>
      </c>
      <c r="D1" s="251" t="s">
        <v>70</v>
      </c>
      <c r="E1" s="251" t="s">
        <v>71</v>
      </c>
      <c r="F1" s="251" t="s">
        <v>5</v>
      </c>
    </row>
    <row r="2" spans="1:6" s="94" customFormat="1" ht="12.75">
      <c r="A2" s="252"/>
      <c r="B2" s="252"/>
      <c r="C2" s="252"/>
      <c r="D2" s="252"/>
      <c r="E2" s="252"/>
      <c r="F2" s="252"/>
    </row>
    <row r="3" spans="1:6" s="94" customFormat="1" ht="12.75">
      <c r="A3" s="253"/>
      <c r="B3" s="253"/>
      <c r="C3" s="253"/>
      <c r="D3" s="253"/>
      <c r="E3" s="253"/>
      <c r="F3" s="253"/>
    </row>
    <row r="4" spans="1:6" ht="12.75">
      <c r="A4" s="95"/>
      <c r="B4" s="98"/>
      <c r="C4" s="96"/>
      <c r="D4" s="96"/>
      <c r="E4" s="95"/>
      <c r="F4" s="95"/>
    </row>
    <row r="5" spans="1:6" ht="12.75">
      <c r="A5" s="97" t="s">
        <v>50</v>
      </c>
      <c r="B5" s="98"/>
      <c r="C5" s="96"/>
      <c r="D5" s="96"/>
      <c r="E5" s="95"/>
      <c r="F5" s="95"/>
    </row>
    <row r="6" spans="1:6" ht="12.75">
      <c r="A6" s="95" t="s">
        <v>12</v>
      </c>
      <c r="B6" s="53">
        <f>'06.28'!E8</f>
        <v>75</v>
      </c>
      <c r="C6" s="150" t="s">
        <v>67</v>
      </c>
      <c r="D6" s="53">
        <v>75</v>
      </c>
      <c r="E6" s="100">
        <f>D6-B6</f>
        <v>0</v>
      </c>
      <c r="F6" s="95"/>
    </row>
    <row r="7" spans="1:6" ht="12.75">
      <c r="A7" s="95" t="s">
        <v>14</v>
      </c>
      <c r="B7" s="53">
        <f>'06.28'!E9</f>
        <v>235</v>
      </c>
      <c r="C7" s="150" t="s">
        <v>67</v>
      </c>
      <c r="D7" s="53">
        <v>235</v>
      </c>
      <c r="E7" s="100">
        <f>D7-B7</f>
        <v>0</v>
      </c>
      <c r="F7" s="95"/>
    </row>
    <row r="8" spans="1:6" ht="12.75">
      <c r="A8" s="95" t="s">
        <v>15</v>
      </c>
      <c r="B8" s="53">
        <f>'06.28'!E10</f>
        <v>528</v>
      </c>
      <c r="C8" s="150" t="s">
        <v>67</v>
      </c>
      <c r="D8" s="53">
        <v>528</v>
      </c>
      <c r="E8" s="100">
        <f>D8-B8</f>
        <v>0</v>
      </c>
      <c r="F8" s="95"/>
    </row>
    <row r="9" spans="1:6" ht="12.75">
      <c r="A9" s="95" t="s">
        <v>16</v>
      </c>
      <c r="B9" s="53">
        <f>'06.28'!E11</f>
        <v>157</v>
      </c>
      <c r="C9" s="150" t="s">
        <v>67</v>
      </c>
      <c r="D9" s="53">
        <v>157</v>
      </c>
      <c r="E9" s="100">
        <f>D9-B9</f>
        <v>0</v>
      </c>
      <c r="F9" s="95"/>
    </row>
    <row r="10" spans="1:6" ht="12.75">
      <c r="A10" s="95" t="s">
        <v>17</v>
      </c>
      <c r="B10" s="53"/>
      <c r="C10" s="150"/>
      <c r="D10" s="53"/>
      <c r="E10" s="100"/>
      <c r="F10" s="95"/>
    </row>
    <row r="11" spans="1:6" ht="12.75">
      <c r="A11" s="95" t="s">
        <v>18</v>
      </c>
      <c r="B11" s="53">
        <f>'06.28'!E13</f>
        <v>37</v>
      </c>
      <c r="C11" s="150" t="s">
        <v>67</v>
      </c>
      <c r="D11" s="53">
        <v>37</v>
      </c>
      <c r="E11" s="100">
        <f>D11-B11</f>
        <v>0</v>
      </c>
      <c r="F11" s="95"/>
    </row>
    <row r="12" spans="1:6" ht="12.75">
      <c r="A12" s="95" t="s">
        <v>19</v>
      </c>
      <c r="B12" s="53">
        <f>'06.28'!E14</f>
        <v>373</v>
      </c>
      <c r="C12" s="150" t="s">
        <v>67</v>
      </c>
      <c r="D12" s="53">
        <v>373</v>
      </c>
      <c r="E12" s="100">
        <f>D12-B12</f>
        <v>0</v>
      </c>
      <c r="F12" s="95"/>
    </row>
    <row r="13" spans="1:6" ht="12.75">
      <c r="A13" s="95" t="s">
        <v>20</v>
      </c>
      <c r="B13" s="53"/>
      <c r="C13" s="150"/>
      <c r="D13" s="53"/>
      <c r="E13" s="100"/>
      <c r="F13" s="95"/>
    </row>
    <row r="14" spans="1:6" ht="12.75">
      <c r="A14" s="95" t="s">
        <v>21</v>
      </c>
      <c r="B14" s="53">
        <v>1785</v>
      </c>
      <c r="C14" s="150" t="s">
        <v>67</v>
      </c>
      <c r="D14" s="53">
        <v>1785</v>
      </c>
      <c r="E14" s="100">
        <f>D14-B14</f>
        <v>0</v>
      </c>
      <c r="F14" s="95"/>
    </row>
    <row r="15" spans="1:6" ht="12.75">
      <c r="A15" s="95" t="s">
        <v>22</v>
      </c>
      <c r="B15" s="53"/>
      <c r="C15" s="53"/>
      <c r="D15" s="53"/>
      <c r="E15" s="100"/>
      <c r="F15" s="95"/>
    </row>
    <row r="16" spans="1:6" ht="12.75">
      <c r="A16" s="95" t="s">
        <v>23</v>
      </c>
      <c r="B16" s="53">
        <v>12137</v>
      </c>
      <c r="C16" s="150" t="s">
        <v>67</v>
      </c>
      <c r="D16" s="53">
        <v>12137</v>
      </c>
      <c r="E16" s="100">
        <f>D16-B16</f>
        <v>0</v>
      </c>
      <c r="F16" s="95"/>
    </row>
    <row r="17" spans="1:6" ht="12.75">
      <c r="A17" s="95" t="s">
        <v>24</v>
      </c>
      <c r="B17" s="53"/>
      <c r="C17" s="53"/>
      <c r="D17" s="53"/>
      <c r="E17" s="100"/>
      <c r="F17" s="95"/>
    </row>
    <row r="18" spans="1:6" ht="12.75">
      <c r="A18" s="95" t="s">
        <v>23</v>
      </c>
      <c r="B18" s="53">
        <f>'06.28'!E20</f>
        <v>3918</v>
      </c>
      <c r="C18" s="150" t="s">
        <v>67</v>
      </c>
      <c r="D18" s="53">
        <v>3918</v>
      </c>
      <c r="E18" s="100">
        <f>D18-B18</f>
        <v>0</v>
      </c>
      <c r="F18" s="95"/>
    </row>
    <row r="19" spans="1:6" ht="12.75">
      <c r="A19" s="95" t="s">
        <v>25</v>
      </c>
      <c r="B19" s="53">
        <f>'06.28'!E21</f>
        <v>4950</v>
      </c>
      <c r="C19" s="150" t="s">
        <v>67</v>
      </c>
      <c r="D19" s="53">
        <v>1950</v>
      </c>
      <c r="E19" s="100">
        <v>0</v>
      </c>
      <c r="F19" s="95"/>
    </row>
    <row r="20" spans="1:6" ht="12.75">
      <c r="A20" s="95"/>
      <c r="B20" s="53"/>
      <c r="C20" s="53"/>
      <c r="D20" s="53"/>
      <c r="E20" s="100"/>
      <c r="F20" s="95"/>
    </row>
    <row r="21" spans="1:6" ht="12.75">
      <c r="A21" s="101" t="s">
        <v>51</v>
      </c>
      <c r="B21" s="151">
        <f>SUM(B6:B19)</f>
        <v>24195</v>
      </c>
      <c r="C21" s="152">
        <f>SUM(C14:C18)</f>
        <v>0</v>
      </c>
      <c r="D21" s="152">
        <f>B21+C21</f>
        <v>24195</v>
      </c>
      <c r="E21" s="101">
        <f>D21-B21</f>
        <v>0</v>
      </c>
      <c r="F21" s="101"/>
    </row>
    <row r="22" spans="1:6" ht="12.75">
      <c r="A22" s="97" t="s">
        <v>76</v>
      </c>
      <c r="B22" s="53"/>
      <c r="C22" s="53"/>
      <c r="D22" s="53"/>
      <c r="E22" s="100"/>
      <c r="F22" s="95"/>
    </row>
    <row r="23" spans="1:6" ht="12.75">
      <c r="A23" s="95" t="s">
        <v>28</v>
      </c>
      <c r="B23" s="53">
        <f>'06.28'!E25</f>
        <v>7500</v>
      </c>
      <c r="C23" s="197">
        <v>463</v>
      </c>
      <c r="D23" s="53">
        <f>C23+B23</f>
        <v>7963</v>
      </c>
      <c r="E23" s="100">
        <f>D23-B23</f>
        <v>463</v>
      </c>
      <c r="F23" s="95" t="s">
        <v>162</v>
      </c>
    </row>
    <row r="24" spans="1:6" ht="12.75">
      <c r="A24" s="95" t="s">
        <v>29</v>
      </c>
      <c r="B24" s="53"/>
      <c r="C24" s="53"/>
      <c r="D24" s="53"/>
      <c r="E24" s="100"/>
      <c r="F24" s="95"/>
    </row>
    <row r="25" spans="1:6" ht="12.75">
      <c r="A25" s="95" t="s">
        <v>30</v>
      </c>
      <c r="B25" s="53">
        <f>'06.28'!E27</f>
        <v>2000</v>
      </c>
      <c r="C25" s="150" t="s">
        <v>67</v>
      </c>
      <c r="D25" s="53">
        <v>2000</v>
      </c>
      <c r="E25" s="100">
        <f>D25-B25</f>
        <v>0</v>
      </c>
      <c r="F25" s="95"/>
    </row>
    <row r="26" spans="1:6" ht="12.75">
      <c r="A26" s="95" t="s">
        <v>31</v>
      </c>
      <c r="B26" s="53">
        <v>2000</v>
      </c>
      <c r="C26" s="53"/>
      <c r="D26" s="53">
        <f>B26+C26</f>
        <v>2000</v>
      </c>
      <c r="E26" s="100">
        <f>D26-B26</f>
        <v>0</v>
      </c>
      <c r="F26" s="95"/>
    </row>
    <row r="27" spans="1:6" s="221" customFormat="1" ht="38.25">
      <c r="A27" s="218" t="s">
        <v>32</v>
      </c>
      <c r="B27" s="219">
        <v>3183</v>
      </c>
      <c r="C27" s="219">
        <v>-1327</v>
      </c>
      <c r="D27" s="219">
        <f>B27+C27</f>
        <v>1856</v>
      </c>
      <c r="E27" s="220">
        <f>D27-B27</f>
        <v>-1327</v>
      </c>
      <c r="F27" s="218" t="s">
        <v>163</v>
      </c>
    </row>
    <row r="28" spans="1:6" ht="12.75">
      <c r="A28" s="97" t="s">
        <v>33</v>
      </c>
      <c r="B28" s="53">
        <v>97</v>
      </c>
      <c r="C28" s="150" t="s">
        <v>67</v>
      </c>
      <c r="D28" s="53">
        <v>97</v>
      </c>
      <c r="E28" s="100">
        <f>D28-B28</f>
        <v>0</v>
      </c>
      <c r="F28" s="95"/>
    </row>
    <row r="29" spans="1:6" ht="12.75">
      <c r="A29" s="95" t="s">
        <v>34</v>
      </c>
      <c r="B29" s="53">
        <f>'06.28'!E31</f>
        <v>1472</v>
      </c>
      <c r="C29" s="150" t="s">
        <v>67</v>
      </c>
      <c r="D29" s="53">
        <v>1472</v>
      </c>
      <c r="E29" s="100">
        <f>D29-B29</f>
        <v>0</v>
      </c>
      <c r="F29" s="95"/>
    </row>
    <row r="30" spans="1:6" ht="12.75">
      <c r="A30" s="95" t="s">
        <v>36</v>
      </c>
      <c r="B30" s="53">
        <v>604</v>
      </c>
      <c r="C30" s="150" t="s">
        <v>67</v>
      </c>
      <c r="D30" s="53">
        <v>604</v>
      </c>
      <c r="E30" s="100">
        <v>0</v>
      </c>
      <c r="F30" s="95"/>
    </row>
    <row r="31" spans="1:6" ht="12.75">
      <c r="A31" s="95" t="s">
        <v>37</v>
      </c>
      <c r="B31" s="53">
        <v>1194</v>
      </c>
      <c r="C31" s="150" t="s">
        <v>67</v>
      </c>
      <c r="D31" s="53">
        <v>1194</v>
      </c>
      <c r="E31" s="100">
        <v>0</v>
      </c>
      <c r="F31" s="95"/>
    </row>
    <row r="32" spans="1:6" s="107" customFormat="1" ht="12.75">
      <c r="A32" s="103" t="s">
        <v>38</v>
      </c>
      <c r="B32" s="153">
        <v>0</v>
      </c>
      <c r="C32" s="154" t="s">
        <v>67</v>
      </c>
      <c r="D32" s="153">
        <v>0</v>
      </c>
      <c r="E32" s="106">
        <v>0</v>
      </c>
      <c r="F32" s="103"/>
    </row>
    <row r="33" spans="1:6" s="94" customFormat="1" ht="12.75">
      <c r="A33" s="251" t="s">
        <v>1</v>
      </c>
      <c r="B33" s="261" t="s">
        <v>69</v>
      </c>
      <c r="C33" s="261" t="s">
        <v>72</v>
      </c>
      <c r="D33" s="261" t="s">
        <v>70</v>
      </c>
      <c r="E33" s="251" t="s">
        <v>71</v>
      </c>
      <c r="F33" s="251" t="s">
        <v>5</v>
      </c>
    </row>
    <row r="34" spans="1:6" s="94" customFormat="1" ht="12.75">
      <c r="A34" s="252"/>
      <c r="B34" s="262"/>
      <c r="C34" s="262"/>
      <c r="D34" s="262"/>
      <c r="E34" s="252"/>
      <c r="F34" s="252"/>
    </row>
    <row r="35" spans="1:6" s="94" customFormat="1" ht="12.75">
      <c r="A35" s="253"/>
      <c r="B35" s="263"/>
      <c r="C35" s="263"/>
      <c r="D35" s="263"/>
      <c r="E35" s="253"/>
      <c r="F35" s="253"/>
    </row>
    <row r="36" spans="1:6" ht="12.75">
      <c r="A36" s="108"/>
      <c r="B36" s="157"/>
      <c r="C36" s="158"/>
      <c r="D36" s="158"/>
      <c r="E36" s="108"/>
      <c r="F36" s="109"/>
    </row>
    <row r="37" spans="1:6" ht="12.75">
      <c r="A37" s="95" t="s">
        <v>39</v>
      </c>
      <c r="B37" s="53"/>
      <c r="C37" s="55"/>
      <c r="D37" s="55"/>
      <c r="E37" s="95"/>
      <c r="F37" s="95"/>
    </row>
    <row r="38" spans="1:6" ht="12.75">
      <c r="A38" s="95" t="s">
        <v>40</v>
      </c>
      <c r="B38" s="53">
        <f>'06.28'!E36</f>
        <v>1000</v>
      </c>
      <c r="C38" s="150" t="s">
        <v>67</v>
      </c>
      <c r="D38" s="53">
        <v>1000</v>
      </c>
      <c r="E38" s="100">
        <f>D38-B38</f>
        <v>0</v>
      </c>
      <c r="F38" s="95"/>
    </row>
    <row r="39" spans="1:6" ht="12.75">
      <c r="A39" s="95" t="s">
        <v>41</v>
      </c>
      <c r="B39" s="53">
        <v>9833</v>
      </c>
      <c r="C39" s="150" t="s">
        <v>67</v>
      </c>
      <c r="D39" s="53">
        <v>9833</v>
      </c>
      <c r="E39" s="100">
        <v>0</v>
      </c>
      <c r="F39" s="95"/>
    </row>
    <row r="40" spans="1:6" ht="12.75">
      <c r="A40" s="95" t="s">
        <v>42</v>
      </c>
      <c r="B40" s="53" t="str">
        <f>'06.28'!E38</f>
        <v>X</v>
      </c>
      <c r="C40" s="150" t="s">
        <v>67</v>
      </c>
      <c r="D40" s="53" t="s">
        <v>35</v>
      </c>
      <c r="E40" s="100">
        <v>0</v>
      </c>
      <c r="F40" s="95"/>
    </row>
    <row r="41" spans="1:6" ht="12.75">
      <c r="A41" s="95" t="s">
        <v>43</v>
      </c>
      <c r="B41" s="53"/>
      <c r="C41" s="53"/>
      <c r="D41" s="53"/>
      <c r="E41" s="100"/>
      <c r="F41" s="95"/>
    </row>
    <row r="42" spans="1:6" ht="12.75">
      <c r="A42" s="95" t="s">
        <v>44</v>
      </c>
      <c r="B42" s="53" t="str">
        <f>'06.28'!E40</f>
        <v>X</v>
      </c>
      <c r="C42" s="150" t="s">
        <v>67</v>
      </c>
      <c r="D42" s="53" t="s">
        <v>35</v>
      </c>
      <c r="E42" s="100">
        <v>0</v>
      </c>
      <c r="F42" s="95"/>
    </row>
    <row r="43" spans="1:6" ht="12.75">
      <c r="A43" s="95" t="s">
        <v>45</v>
      </c>
      <c r="B43" s="53">
        <f>'06.28'!E41</f>
        <v>1000</v>
      </c>
      <c r="C43" s="150" t="s">
        <v>67</v>
      </c>
      <c r="D43" s="53">
        <v>1000</v>
      </c>
      <c r="E43" s="100">
        <f>D43-B43</f>
        <v>0</v>
      </c>
      <c r="F43" s="95"/>
    </row>
    <row r="44" spans="1:6" ht="12.75">
      <c r="A44" s="95"/>
      <c r="B44" s="53"/>
      <c r="C44" s="53"/>
      <c r="D44" s="53"/>
      <c r="E44" s="100"/>
      <c r="F44" s="95"/>
    </row>
    <row r="45" spans="1:6" ht="12.75">
      <c r="A45" s="95" t="s">
        <v>52</v>
      </c>
      <c r="B45" s="53">
        <v>7293</v>
      </c>
      <c r="C45" s="150" t="s">
        <v>67</v>
      </c>
      <c r="D45" s="53">
        <v>7293</v>
      </c>
      <c r="E45" s="100">
        <f>D45-B45</f>
        <v>0</v>
      </c>
      <c r="F45" s="95"/>
    </row>
    <row r="46" spans="1:6" ht="12.75">
      <c r="A46" s="95" t="s">
        <v>54</v>
      </c>
      <c r="B46" s="53">
        <v>13085</v>
      </c>
      <c r="C46" s="150" t="s">
        <v>67</v>
      </c>
      <c r="D46" s="53">
        <v>13085</v>
      </c>
      <c r="E46" s="100">
        <f>D46-B46</f>
        <v>0</v>
      </c>
      <c r="F46" s="95"/>
    </row>
    <row r="47" spans="1:6" ht="12.75">
      <c r="A47" s="95" t="s">
        <v>74</v>
      </c>
      <c r="B47" s="53">
        <v>60</v>
      </c>
      <c r="C47" s="150" t="s">
        <v>67</v>
      </c>
      <c r="D47" s="53">
        <v>60</v>
      </c>
      <c r="E47" s="100">
        <v>0</v>
      </c>
      <c r="F47" s="95"/>
    </row>
    <row r="48" spans="1:6" ht="12.75">
      <c r="A48" s="95" t="s">
        <v>79</v>
      </c>
      <c r="B48" s="53">
        <v>353</v>
      </c>
      <c r="C48" s="150" t="s">
        <v>67</v>
      </c>
      <c r="D48" s="53">
        <v>353</v>
      </c>
      <c r="E48" s="100">
        <v>0</v>
      </c>
      <c r="F48" s="95"/>
    </row>
    <row r="49" spans="1:6" ht="12.75">
      <c r="A49" s="95" t="s">
        <v>80</v>
      </c>
      <c r="B49" s="53">
        <v>704</v>
      </c>
      <c r="C49" s="150" t="s">
        <v>67</v>
      </c>
      <c r="D49" s="53">
        <v>704</v>
      </c>
      <c r="E49" s="100">
        <v>0</v>
      </c>
      <c r="F49" s="95"/>
    </row>
    <row r="50" spans="1:6" ht="12.75">
      <c r="A50" s="95" t="s">
        <v>83</v>
      </c>
      <c r="B50" s="53">
        <v>8271</v>
      </c>
      <c r="C50" s="150" t="s">
        <v>67</v>
      </c>
      <c r="D50" s="53">
        <v>8271</v>
      </c>
      <c r="E50" s="100">
        <v>0</v>
      </c>
      <c r="F50" s="95" t="s">
        <v>135</v>
      </c>
    </row>
    <row r="51" spans="1:6" ht="12.75">
      <c r="A51" s="95" t="s">
        <v>84</v>
      </c>
      <c r="B51" s="53">
        <v>16856</v>
      </c>
      <c r="C51" s="150" t="s">
        <v>67</v>
      </c>
      <c r="D51" s="53">
        <v>16856</v>
      </c>
      <c r="E51" s="100">
        <v>0</v>
      </c>
      <c r="F51" s="95" t="s">
        <v>136</v>
      </c>
    </row>
    <row r="52" spans="1:6" s="114" customFormat="1" ht="12.75">
      <c r="A52" s="101" t="s">
        <v>48</v>
      </c>
      <c r="B52" s="151">
        <f>B28+B29+B30+B31+B32+B38+B39+B43+B45+B46+B47+B48+B49+B50+B51</f>
        <v>61822</v>
      </c>
      <c r="C52" s="202">
        <v>0</v>
      </c>
      <c r="D52" s="152">
        <f>B52+C52</f>
        <v>61822</v>
      </c>
      <c r="E52" s="152">
        <f>C52</f>
        <v>0</v>
      </c>
      <c r="F52" s="101"/>
    </row>
    <row r="53" spans="1:6" s="114" customFormat="1" ht="12.75">
      <c r="A53" s="97"/>
      <c r="B53" s="162"/>
      <c r="C53" s="159"/>
      <c r="D53" s="193"/>
      <c r="E53" s="97"/>
      <c r="F53" s="97"/>
    </row>
    <row r="54" spans="1:6" s="114" customFormat="1" ht="12.75">
      <c r="A54" s="195" t="s">
        <v>155</v>
      </c>
      <c r="B54" s="162"/>
      <c r="C54" s="150"/>
      <c r="D54" s="193"/>
      <c r="E54" s="97"/>
      <c r="F54" s="97"/>
    </row>
    <row r="55" spans="1:6" s="114" customFormat="1" ht="12.75">
      <c r="A55" s="196" t="s">
        <v>111</v>
      </c>
      <c r="B55" s="150" t="s">
        <v>67</v>
      </c>
      <c r="C55" s="197">
        <f>'2003. évi költségvetés'!B52</f>
        <v>8714</v>
      </c>
      <c r="D55" s="207">
        <f>C55</f>
        <v>8714</v>
      </c>
      <c r="E55" s="55">
        <f>C55</f>
        <v>8714</v>
      </c>
      <c r="F55" s="205" t="s">
        <v>137</v>
      </c>
    </row>
    <row r="56" spans="1:6" s="114" customFormat="1" ht="12.75">
      <c r="A56" s="196" t="s">
        <v>112</v>
      </c>
      <c r="B56" s="150" t="s">
        <v>67</v>
      </c>
      <c r="C56" s="197">
        <f>'2003. évi költségvetés'!B53</f>
        <v>3580</v>
      </c>
      <c r="D56" s="207">
        <f aca="true" t="shared" si="0" ref="D56:D74">C56</f>
        <v>3580</v>
      </c>
      <c r="E56" s="55">
        <f aca="true" t="shared" si="1" ref="E56:E74">C56</f>
        <v>3580</v>
      </c>
      <c r="F56" s="205" t="s">
        <v>138</v>
      </c>
    </row>
    <row r="57" spans="1:6" s="114" customFormat="1" ht="12.75">
      <c r="A57" s="196" t="s">
        <v>113</v>
      </c>
      <c r="B57" s="150" t="s">
        <v>67</v>
      </c>
      <c r="C57" s="197">
        <f>'2003. évi költségvetés'!B54</f>
        <v>2615</v>
      </c>
      <c r="D57" s="207">
        <f t="shared" si="0"/>
        <v>2615</v>
      </c>
      <c r="E57" s="55">
        <f t="shared" si="1"/>
        <v>2615</v>
      </c>
      <c r="F57" s="205" t="s">
        <v>139</v>
      </c>
    </row>
    <row r="58" spans="1:6" s="114" customFormat="1" ht="12.75">
      <c r="A58" s="196" t="s">
        <v>114</v>
      </c>
      <c r="B58" s="150" t="s">
        <v>67</v>
      </c>
      <c r="C58" s="197">
        <f>'2003. évi költségvetés'!B55</f>
        <v>6935</v>
      </c>
      <c r="D58" s="207">
        <f t="shared" si="0"/>
        <v>6935</v>
      </c>
      <c r="E58" s="55">
        <f t="shared" si="1"/>
        <v>6935</v>
      </c>
      <c r="F58" s="205" t="s">
        <v>140</v>
      </c>
    </row>
    <row r="59" spans="1:6" s="114" customFormat="1" ht="12.75">
      <c r="A59" s="196" t="s">
        <v>115</v>
      </c>
      <c r="B59" s="150" t="s">
        <v>67</v>
      </c>
      <c r="C59" s="197">
        <f>'2003. évi költségvetés'!B56</f>
        <v>16517</v>
      </c>
      <c r="D59" s="207">
        <f t="shared" si="0"/>
        <v>16517</v>
      </c>
      <c r="E59" s="55">
        <f t="shared" si="1"/>
        <v>16517</v>
      </c>
      <c r="F59" s="205" t="s">
        <v>141</v>
      </c>
    </row>
    <row r="60" spans="1:6" s="114" customFormat="1" ht="12.75">
      <c r="A60" s="196" t="s">
        <v>116</v>
      </c>
      <c r="B60" s="150" t="s">
        <v>67</v>
      </c>
      <c r="C60" s="197">
        <f>'2003. évi költségvetés'!B57</f>
        <v>5992</v>
      </c>
      <c r="D60" s="207">
        <f t="shared" si="0"/>
        <v>5992</v>
      </c>
      <c r="E60" s="55">
        <f t="shared" si="1"/>
        <v>5992</v>
      </c>
      <c r="F60" s="205" t="s">
        <v>142</v>
      </c>
    </row>
    <row r="61" spans="1:6" s="114" customFormat="1" ht="12.75">
      <c r="A61" s="196" t="s">
        <v>117</v>
      </c>
      <c r="B61" s="150" t="s">
        <v>67</v>
      </c>
      <c r="C61" s="197">
        <f>'2003. évi költségvetés'!B58</f>
        <v>5844</v>
      </c>
      <c r="D61" s="207">
        <f t="shared" si="0"/>
        <v>5844</v>
      </c>
      <c r="E61" s="55">
        <f t="shared" si="1"/>
        <v>5844</v>
      </c>
      <c r="F61" s="205" t="s">
        <v>143</v>
      </c>
    </row>
    <row r="62" spans="1:6" s="114" customFormat="1" ht="12.75">
      <c r="A62" s="196" t="s">
        <v>118</v>
      </c>
      <c r="B62" s="150" t="s">
        <v>67</v>
      </c>
      <c r="C62" s="197">
        <f>'2003. évi költségvetés'!B59</f>
        <v>11053</v>
      </c>
      <c r="D62" s="207">
        <f t="shared" si="0"/>
        <v>11053</v>
      </c>
      <c r="E62" s="55">
        <f t="shared" si="1"/>
        <v>11053</v>
      </c>
      <c r="F62" s="205" t="s">
        <v>144</v>
      </c>
    </row>
    <row r="63" spans="1:6" s="114" customFormat="1" ht="12.75">
      <c r="A63" s="203" t="s">
        <v>119</v>
      </c>
      <c r="B63" s="154" t="s">
        <v>67</v>
      </c>
      <c r="C63" s="204">
        <f>'2003. évi költségvetés'!B60</f>
        <v>6796</v>
      </c>
      <c r="D63" s="165">
        <f t="shared" si="0"/>
        <v>6796</v>
      </c>
      <c r="E63" s="194">
        <f t="shared" si="1"/>
        <v>6796</v>
      </c>
      <c r="F63" s="206" t="s">
        <v>145</v>
      </c>
    </row>
    <row r="64" spans="1:6" s="114" customFormat="1" ht="12.75">
      <c r="A64" s="251" t="s">
        <v>1</v>
      </c>
      <c r="B64" s="251" t="s">
        <v>69</v>
      </c>
      <c r="C64" s="251" t="s">
        <v>72</v>
      </c>
      <c r="D64" s="251" t="s">
        <v>70</v>
      </c>
      <c r="E64" s="251" t="s">
        <v>71</v>
      </c>
      <c r="F64" s="251" t="s">
        <v>5</v>
      </c>
    </row>
    <row r="65" spans="1:6" s="114" customFormat="1" ht="12.75">
      <c r="A65" s="252"/>
      <c r="B65" s="252"/>
      <c r="C65" s="252"/>
      <c r="D65" s="252"/>
      <c r="E65" s="252"/>
      <c r="F65" s="252"/>
    </row>
    <row r="66" spans="1:6" s="114" customFormat="1" ht="12.75">
      <c r="A66" s="253"/>
      <c r="B66" s="253"/>
      <c r="C66" s="253"/>
      <c r="D66" s="253"/>
      <c r="E66" s="253"/>
      <c r="F66" s="253"/>
    </row>
    <row r="67" spans="1:6" s="114" customFormat="1" ht="12.75">
      <c r="A67" s="196" t="s">
        <v>120</v>
      </c>
      <c r="B67" s="150" t="s">
        <v>67</v>
      </c>
      <c r="C67" s="197">
        <f>'2003. évi költségvetés'!B61</f>
        <v>3952</v>
      </c>
      <c r="D67" s="207">
        <f t="shared" si="0"/>
        <v>3952</v>
      </c>
      <c r="E67" s="55">
        <f t="shared" si="1"/>
        <v>3952</v>
      </c>
      <c r="F67" s="205" t="s">
        <v>146</v>
      </c>
    </row>
    <row r="68" spans="1:6" s="114" customFormat="1" ht="12.75">
      <c r="A68" s="196" t="s">
        <v>121</v>
      </c>
      <c r="B68" s="150" t="s">
        <v>67</v>
      </c>
      <c r="C68" s="197">
        <f>'2003. évi költségvetés'!B62</f>
        <v>21632</v>
      </c>
      <c r="D68" s="207">
        <f t="shared" si="0"/>
        <v>21632</v>
      </c>
      <c r="E68" s="55">
        <f t="shared" si="1"/>
        <v>21632</v>
      </c>
      <c r="F68" s="205" t="s">
        <v>147</v>
      </c>
    </row>
    <row r="69" spans="1:6" s="114" customFormat="1" ht="12.75">
      <c r="A69" s="196" t="s">
        <v>122</v>
      </c>
      <c r="B69" s="150" t="s">
        <v>67</v>
      </c>
      <c r="C69" s="197">
        <f>'2003. évi költségvetés'!B63</f>
        <v>3098</v>
      </c>
      <c r="D69" s="207">
        <f t="shared" si="0"/>
        <v>3098</v>
      </c>
      <c r="E69" s="55">
        <f t="shared" si="1"/>
        <v>3098</v>
      </c>
      <c r="F69" s="205" t="s">
        <v>148</v>
      </c>
    </row>
    <row r="70" spans="1:6" s="114" customFormat="1" ht="12.75">
      <c r="A70" s="196" t="s">
        <v>123</v>
      </c>
      <c r="B70" s="150" t="s">
        <v>67</v>
      </c>
      <c r="C70" s="197">
        <f>'2003. évi költségvetés'!B64</f>
        <v>2894</v>
      </c>
      <c r="D70" s="207">
        <f t="shared" si="0"/>
        <v>2894</v>
      </c>
      <c r="E70" s="55">
        <f t="shared" si="1"/>
        <v>2894</v>
      </c>
      <c r="F70" s="205" t="s">
        <v>149</v>
      </c>
    </row>
    <row r="71" spans="1:6" s="114" customFormat="1" ht="12.75">
      <c r="A71" s="196" t="s">
        <v>124</v>
      </c>
      <c r="B71" s="150" t="s">
        <v>67</v>
      </c>
      <c r="C71" s="197">
        <f>'2003. évi költségvetés'!B66</f>
        <v>8446</v>
      </c>
      <c r="D71" s="207">
        <f t="shared" si="0"/>
        <v>8446</v>
      </c>
      <c r="E71" s="55">
        <f t="shared" si="1"/>
        <v>8446</v>
      </c>
      <c r="F71" s="205" t="s">
        <v>160</v>
      </c>
    </row>
    <row r="72" spans="1:6" ht="12.75">
      <c r="A72" s="196" t="s">
        <v>125</v>
      </c>
      <c r="B72" s="150" t="s">
        <v>67</v>
      </c>
      <c r="C72" s="197">
        <f>'2003. évi költségvetés'!B67</f>
        <v>21831</v>
      </c>
      <c r="D72" s="207">
        <f t="shared" si="0"/>
        <v>21831</v>
      </c>
      <c r="E72" s="55">
        <f t="shared" si="1"/>
        <v>21831</v>
      </c>
      <c r="F72" s="205" t="s">
        <v>150</v>
      </c>
    </row>
    <row r="73" spans="1:6" ht="12.75">
      <c r="A73" s="196" t="s">
        <v>126</v>
      </c>
      <c r="B73" s="150" t="s">
        <v>67</v>
      </c>
      <c r="C73" s="197">
        <f>'2003. évi költségvetés'!B68</f>
        <v>9800</v>
      </c>
      <c r="D73" s="207">
        <f t="shared" si="0"/>
        <v>9800</v>
      </c>
      <c r="E73" s="55">
        <f t="shared" si="1"/>
        <v>9800</v>
      </c>
      <c r="F73" s="205" t="s">
        <v>151</v>
      </c>
    </row>
    <row r="74" spans="1:6" ht="12.75">
      <c r="A74" s="196" t="s">
        <v>127</v>
      </c>
      <c r="B74" s="150" t="s">
        <v>67</v>
      </c>
      <c r="C74" s="197">
        <f>'2003. évi költségvetés'!B70</f>
        <v>20643</v>
      </c>
      <c r="D74" s="207">
        <f t="shared" si="0"/>
        <v>20643</v>
      </c>
      <c r="E74" s="55">
        <f t="shared" si="1"/>
        <v>20643</v>
      </c>
      <c r="F74" s="205" t="s">
        <v>161</v>
      </c>
    </row>
    <row r="75" spans="1:6" s="114" customFormat="1" ht="12.75">
      <c r="A75" s="199" t="s">
        <v>133</v>
      </c>
      <c r="B75" s="200">
        <v>0</v>
      </c>
      <c r="C75" s="201">
        <f>SUM(C55:C74)</f>
        <v>160342</v>
      </c>
      <c r="D75" s="201">
        <f>SUM(D55:D74)</f>
        <v>160342</v>
      </c>
      <c r="E75" s="201">
        <f>SUM(E55:E74)</f>
        <v>160342</v>
      </c>
      <c r="F75" s="101"/>
    </row>
    <row r="76" spans="1:6" ht="12.75">
      <c r="A76" s="146"/>
      <c r="B76" s="160"/>
      <c r="C76" s="150"/>
      <c r="D76" s="161"/>
      <c r="E76" s="100"/>
      <c r="F76" s="95"/>
    </row>
    <row r="77" spans="1:6" ht="12.75">
      <c r="A77" s="95"/>
      <c r="B77" s="160"/>
      <c r="C77" s="150"/>
      <c r="D77" s="161"/>
      <c r="E77" s="100"/>
      <c r="F77" s="95"/>
    </row>
    <row r="78" spans="1:6" s="114" customFormat="1" ht="12.75">
      <c r="A78" s="97" t="s">
        <v>134</v>
      </c>
      <c r="B78" s="162">
        <f>B21+B23+B25+B26+B27+B52</f>
        <v>100700</v>
      </c>
      <c r="C78" s="198">
        <f>C75+C23+C27</f>
        <v>159478</v>
      </c>
      <c r="D78" s="163">
        <f>B78+C78</f>
        <v>260178</v>
      </c>
      <c r="E78" s="208">
        <f>C78</f>
        <v>159478</v>
      </c>
      <c r="F78" s="97"/>
    </row>
    <row r="79" spans="1:6" ht="12.75">
      <c r="A79" s="103"/>
      <c r="B79" s="164"/>
      <c r="C79" s="194"/>
      <c r="D79" s="165"/>
      <c r="E79" s="119"/>
      <c r="F79" s="103"/>
    </row>
    <row r="80" spans="2:5" ht="12.75">
      <c r="B80" s="155"/>
      <c r="C80" s="156"/>
      <c r="D80" s="156"/>
      <c r="E80" s="112"/>
    </row>
    <row r="81" spans="2:5" ht="12.75">
      <c r="B81" s="155"/>
      <c r="C81" s="156"/>
      <c r="D81" s="156"/>
      <c r="E81" s="112"/>
    </row>
    <row r="82" spans="2:5" ht="12.75">
      <c r="B82" s="155"/>
      <c r="C82" s="156"/>
      <c r="D82" s="156"/>
      <c r="E82" s="112"/>
    </row>
    <row r="83" spans="2:5" ht="12.75">
      <c r="B83" s="124"/>
      <c r="C83" s="112"/>
      <c r="D83" s="112"/>
      <c r="E83" s="112"/>
    </row>
    <row r="84" spans="2:5" ht="12.75">
      <c r="B84" s="124"/>
      <c r="C84" s="112"/>
      <c r="D84" s="112"/>
      <c r="E84" s="112"/>
    </row>
    <row r="85" spans="2:5" ht="12.75">
      <c r="B85" s="124"/>
      <c r="C85" s="112"/>
      <c r="D85" s="112"/>
      <c r="E85" s="112"/>
    </row>
    <row r="86" spans="2:5" ht="12.75">
      <c r="B86" s="124"/>
      <c r="C86" s="112"/>
      <c r="D86" s="112"/>
      <c r="E86" s="112"/>
    </row>
    <row r="87" spans="2:5" ht="12.75">
      <c r="B87" s="124"/>
      <c r="C87" s="112"/>
      <c r="D87" s="112"/>
      <c r="E87" s="112"/>
    </row>
    <row r="88" spans="2:5" ht="12.75">
      <c r="B88" s="124"/>
      <c r="C88" s="112"/>
      <c r="D88" s="112"/>
      <c r="E88" s="112"/>
    </row>
    <row r="89" spans="2:5" ht="12.75">
      <c r="B89" s="124"/>
      <c r="C89" s="112"/>
      <c r="D89" s="112"/>
      <c r="E89" s="112"/>
    </row>
    <row r="90" spans="2:5" ht="12.75">
      <c r="B90" s="124"/>
      <c r="C90" s="112"/>
      <c r="D90" s="112"/>
      <c r="E90" s="112"/>
    </row>
    <row r="91" spans="2:5" ht="12.75">
      <c r="B91" s="124"/>
      <c r="C91" s="112"/>
      <c r="D91" s="112"/>
      <c r="E91" s="112"/>
    </row>
    <row r="92" spans="2:5" ht="12.75">
      <c r="B92" s="124"/>
      <c r="C92" s="112"/>
      <c r="D92" s="112"/>
      <c r="E92" s="112"/>
    </row>
    <row r="93" spans="2:5" ht="12.75">
      <c r="B93" s="124"/>
      <c r="C93" s="112"/>
      <c r="D93" s="112"/>
      <c r="E93" s="112"/>
    </row>
    <row r="94" spans="2:5" ht="12.75">
      <c r="B94" s="124"/>
      <c r="C94" s="112"/>
      <c r="D94" s="112"/>
      <c r="E94" s="112"/>
    </row>
    <row r="95" spans="2:5" ht="12.75">
      <c r="B95" s="124"/>
      <c r="C95" s="112"/>
      <c r="D95" s="112"/>
      <c r="E95" s="112"/>
    </row>
    <row r="96" spans="2:5" ht="12.75">
      <c r="B96" s="124"/>
      <c r="C96" s="112"/>
      <c r="D96" s="112"/>
      <c r="E96" s="112"/>
    </row>
    <row r="97" spans="2:5" ht="12.75">
      <c r="B97" s="124"/>
      <c r="C97" s="112"/>
      <c r="D97" s="112"/>
      <c r="E97" s="112"/>
    </row>
  </sheetData>
  <mergeCells count="18">
    <mergeCell ref="E64:E66"/>
    <mergeCell ref="F64:F66"/>
    <mergeCell ref="A64:A66"/>
    <mergeCell ref="B64:B66"/>
    <mergeCell ref="C64:C66"/>
    <mergeCell ref="D64:D66"/>
    <mergeCell ref="F1:F3"/>
    <mergeCell ref="F33:F35"/>
    <mergeCell ref="E33:E35"/>
    <mergeCell ref="B1:B3"/>
    <mergeCell ref="B33:B35"/>
    <mergeCell ref="E1:E3"/>
    <mergeCell ref="A1:A3"/>
    <mergeCell ref="C1:C3"/>
    <mergeCell ref="D1:D3"/>
    <mergeCell ref="A33:A35"/>
    <mergeCell ref="C33:C35"/>
    <mergeCell ref="D33:D35"/>
  </mergeCells>
  <printOptions/>
  <pageMargins left="0.7874015748031497" right="0.7874015748031497" top="1.22" bottom="0.84" header="0.5118110236220472" footer="0.5118110236220472"/>
  <pageSetup horizontalDpi="300" verticalDpi="300" orientation="landscape" paperSize="9" r:id="rId1"/>
  <headerFooter alignWithMargins="0">
    <oddHeader>&amp;C2002. évi lakás és nem lakás célu ingatlanok felújítások&amp;R6.sz.melléklet
(ezer Ft-ban)
1/2003.(III.11.)sz.önkormányzati rendelethez</oddHeader>
    <oddFooter>&amp;L&amp;D  &amp;T&amp;C&amp;F/&amp;A/Szalafainé&amp;R&amp;P/&amp;N</oddFooter>
  </headerFooter>
  <rowBreaks count="2" manualBreakCount="2">
    <brk id="32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1" sqref="H71"/>
    </sheetView>
  </sheetViews>
  <sheetFormatPr defaultColWidth="9.140625" defaultRowHeight="12.75"/>
  <cols>
    <col min="1" max="1" width="56.140625" style="0" customWidth="1"/>
    <col min="2" max="2" width="11.7109375" style="54" customWidth="1"/>
    <col min="3" max="3" width="10.8515625" style="237" customWidth="1"/>
    <col min="4" max="6" width="9.140625" style="56" customWidth="1"/>
    <col min="7" max="7" width="11.421875" style="58" customWidth="1"/>
    <col min="8" max="8" width="17.421875" style="56" customWidth="1"/>
  </cols>
  <sheetData>
    <row r="1" spans="1:8" ht="12.75">
      <c r="A1" s="45"/>
      <c r="B1" s="242" t="s">
        <v>56</v>
      </c>
      <c r="C1" s="243" t="s">
        <v>56</v>
      </c>
      <c r="D1" s="244" t="s">
        <v>57</v>
      </c>
      <c r="E1" s="245"/>
      <c r="F1" s="246" t="s">
        <v>58</v>
      </c>
      <c r="G1" s="247" t="s">
        <v>59</v>
      </c>
      <c r="H1" s="242"/>
    </row>
    <row r="2" spans="1:8" ht="14.25">
      <c r="A2" s="47" t="s">
        <v>1</v>
      </c>
      <c r="B2" s="25" t="s">
        <v>60</v>
      </c>
      <c r="C2" s="84" t="s">
        <v>61</v>
      </c>
      <c r="D2" s="90" t="s">
        <v>62</v>
      </c>
      <c r="E2" s="91"/>
      <c r="F2" s="86" t="s">
        <v>87</v>
      </c>
      <c r="G2" s="31" t="s">
        <v>64</v>
      </c>
      <c r="H2" s="25" t="s">
        <v>5</v>
      </c>
    </row>
    <row r="3" spans="1:8" ht="12.75">
      <c r="A3" s="48"/>
      <c r="B3" s="27" t="s">
        <v>6</v>
      </c>
      <c r="C3" s="27" t="s">
        <v>6</v>
      </c>
      <c r="D3" s="87" t="s">
        <v>65</v>
      </c>
      <c r="E3" s="87" t="s">
        <v>64</v>
      </c>
      <c r="F3" s="28" t="s">
        <v>66</v>
      </c>
      <c r="G3" s="32"/>
      <c r="H3" s="29"/>
    </row>
    <row r="4" spans="1:8" ht="12.75">
      <c r="A4" s="49"/>
      <c r="B4" s="33"/>
      <c r="C4" s="33"/>
      <c r="D4" s="34"/>
      <c r="E4" s="60"/>
      <c r="F4" s="34"/>
      <c r="G4" s="35"/>
      <c r="H4" s="24"/>
    </row>
    <row r="5" spans="1:8" ht="12.75">
      <c r="A5" s="50" t="s">
        <v>50</v>
      </c>
      <c r="B5" s="33"/>
      <c r="C5" s="33"/>
      <c r="D5" s="34"/>
      <c r="E5" s="60"/>
      <c r="F5" s="34"/>
      <c r="G5" s="35"/>
      <c r="H5" s="24"/>
    </row>
    <row r="6" spans="1:8" ht="12.75">
      <c r="A6" s="49" t="s">
        <v>12</v>
      </c>
      <c r="B6" s="33">
        <v>0</v>
      </c>
      <c r="C6" s="33">
        <v>75</v>
      </c>
      <c r="D6" s="34">
        <v>75</v>
      </c>
      <c r="E6" s="60">
        <v>100</v>
      </c>
      <c r="F6" s="34">
        <v>76</v>
      </c>
      <c r="G6" s="35">
        <v>100</v>
      </c>
      <c r="H6" s="24"/>
    </row>
    <row r="7" spans="1:8" ht="12.75">
      <c r="A7" s="49" t="s">
        <v>14</v>
      </c>
      <c r="B7" s="33">
        <v>0</v>
      </c>
      <c r="C7" s="33">
        <v>235</v>
      </c>
      <c r="D7" s="34">
        <v>235</v>
      </c>
      <c r="E7" s="60">
        <v>100</v>
      </c>
      <c r="F7" s="33">
        <v>235</v>
      </c>
      <c r="G7" s="35">
        <v>100</v>
      </c>
      <c r="H7" s="24"/>
    </row>
    <row r="8" spans="1:8" ht="12.75">
      <c r="A8" s="49" t="s">
        <v>15</v>
      </c>
      <c r="B8" s="33">
        <v>0</v>
      </c>
      <c r="C8" s="33">
        <v>528</v>
      </c>
      <c r="D8" s="34">
        <v>528</v>
      </c>
      <c r="E8" s="60">
        <v>100</v>
      </c>
      <c r="F8" s="33">
        <v>528</v>
      </c>
      <c r="G8" s="35">
        <v>100</v>
      </c>
      <c r="H8" s="24"/>
    </row>
    <row r="9" spans="1:8" ht="12.75">
      <c r="A9" s="49" t="s">
        <v>16</v>
      </c>
      <c r="B9" s="33">
        <v>0</v>
      </c>
      <c r="C9" s="33">
        <v>157</v>
      </c>
      <c r="D9" s="34">
        <v>157</v>
      </c>
      <c r="E9" s="60">
        <v>100</v>
      </c>
      <c r="F9" s="33">
        <v>157</v>
      </c>
      <c r="G9" s="35">
        <v>100</v>
      </c>
      <c r="H9" s="24"/>
    </row>
    <row r="10" spans="1:8" ht="12.75">
      <c r="A10" s="49" t="s">
        <v>17</v>
      </c>
      <c r="B10" s="33"/>
      <c r="C10" s="33"/>
      <c r="D10" s="34"/>
      <c r="E10" s="60"/>
      <c r="F10" s="64"/>
      <c r="G10" s="65"/>
      <c r="H10" s="24"/>
    </row>
    <row r="11" spans="1:8" ht="12.75">
      <c r="A11" s="49" t="s">
        <v>18</v>
      </c>
      <c r="B11" s="33">
        <v>0</v>
      </c>
      <c r="C11" s="33">
        <v>37</v>
      </c>
      <c r="D11" s="34">
        <v>37</v>
      </c>
      <c r="E11" s="60">
        <v>100</v>
      </c>
      <c r="F11" s="33">
        <v>37</v>
      </c>
      <c r="G11" s="35">
        <v>100</v>
      </c>
      <c r="H11" s="24"/>
    </row>
    <row r="12" spans="1:8" ht="12.75">
      <c r="A12" s="49" t="s">
        <v>19</v>
      </c>
      <c r="B12" s="33">
        <v>0</v>
      </c>
      <c r="C12" s="33">
        <v>373</v>
      </c>
      <c r="D12" s="34">
        <v>373</v>
      </c>
      <c r="E12" s="60">
        <v>100</v>
      </c>
      <c r="F12" s="34">
        <v>373</v>
      </c>
      <c r="G12" s="35">
        <v>100</v>
      </c>
      <c r="H12" s="24"/>
    </row>
    <row r="13" spans="1:8" ht="12.75">
      <c r="A13" s="49" t="s">
        <v>20</v>
      </c>
      <c r="B13" s="33"/>
      <c r="C13" s="33"/>
      <c r="D13" s="34"/>
      <c r="E13" s="60"/>
      <c r="F13" s="34"/>
      <c r="G13" s="35"/>
      <c r="H13" s="24"/>
    </row>
    <row r="14" spans="1:8" ht="12.75">
      <c r="A14" s="49" t="s">
        <v>21</v>
      </c>
      <c r="B14" s="33">
        <v>0</v>
      </c>
      <c r="C14" s="33">
        <v>1785</v>
      </c>
      <c r="D14" s="34">
        <v>1785</v>
      </c>
      <c r="E14" s="60">
        <v>100</v>
      </c>
      <c r="F14" s="34">
        <v>1785</v>
      </c>
      <c r="G14" s="35">
        <v>100</v>
      </c>
      <c r="H14" s="24"/>
    </row>
    <row r="15" spans="1:8" ht="12.75">
      <c r="A15" s="49" t="s">
        <v>22</v>
      </c>
      <c r="B15" s="33"/>
      <c r="C15" s="33"/>
      <c r="D15" s="34"/>
      <c r="E15" s="60"/>
      <c r="F15" s="34"/>
      <c r="G15" s="35"/>
      <c r="H15" s="24"/>
    </row>
    <row r="16" spans="1:8" s="128" customFormat="1" ht="12.75">
      <c r="A16" s="75" t="s">
        <v>23</v>
      </c>
      <c r="B16" s="53">
        <v>0</v>
      </c>
      <c r="C16" s="33">
        <v>12137</v>
      </c>
      <c r="D16" s="55">
        <v>12137</v>
      </c>
      <c r="E16" s="61">
        <v>100</v>
      </c>
      <c r="F16" s="55">
        <v>12137</v>
      </c>
      <c r="G16" s="35">
        <v>100</v>
      </c>
      <c r="H16" s="127"/>
    </row>
    <row r="17" spans="1:8" ht="12.75">
      <c r="A17" s="49" t="s">
        <v>24</v>
      </c>
      <c r="B17" s="33"/>
      <c r="C17" s="33"/>
      <c r="D17" s="34"/>
      <c r="E17" s="62"/>
      <c r="F17" s="34"/>
      <c r="G17" s="35"/>
      <c r="H17" s="24"/>
    </row>
    <row r="18" spans="1:8" s="129" customFormat="1" ht="12.75">
      <c r="A18" s="49" t="s">
        <v>23</v>
      </c>
      <c r="B18" s="33">
        <v>0</v>
      </c>
      <c r="C18" s="33">
        <v>3918</v>
      </c>
      <c r="D18" s="33">
        <v>3918</v>
      </c>
      <c r="E18" s="62">
        <v>100</v>
      </c>
      <c r="F18" s="34">
        <v>2745</v>
      </c>
      <c r="G18" s="35">
        <v>72</v>
      </c>
      <c r="H18" s="34" t="s">
        <v>166</v>
      </c>
    </row>
    <row r="19" spans="1:8" ht="12.75">
      <c r="A19" s="49" t="s">
        <v>25</v>
      </c>
      <c r="B19" s="33">
        <v>0</v>
      </c>
      <c r="C19" s="33">
        <v>4950</v>
      </c>
      <c r="D19" s="33">
        <v>4950</v>
      </c>
      <c r="E19" s="62">
        <v>100</v>
      </c>
      <c r="F19" s="34">
        <v>4950</v>
      </c>
      <c r="G19" s="35">
        <v>100</v>
      </c>
      <c r="H19" s="24"/>
    </row>
    <row r="20" spans="1:8" ht="12.75">
      <c r="A20" s="49"/>
      <c r="B20" s="33"/>
      <c r="C20" s="33"/>
      <c r="D20" s="33"/>
      <c r="E20" s="62"/>
      <c r="F20" s="34"/>
      <c r="G20" s="36"/>
      <c r="H20" s="24"/>
    </row>
    <row r="21" spans="1:8" s="41" customFormat="1" ht="12.75">
      <c r="A21" s="51" t="s">
        <v>51</v>
      </c>
      <c r="B21" s="37">
        <f>SUM(B6:B19)</f>
        <v>0</v>
      </c>
      <c r="C21" s="37">
        <f>SUM(C6:C19)</f>
        <v>24195</v>
      </c>
      <c r="D21" s="37">
        <f>SUM(D6:D19)</f>
        <v>24195</v>
      </c>
      <c r="E21" s="63">
        <f>D21/C21*100</f>
        <v>100</v>
      </c>
      <c r="F21" s="38">
        <f>SUM(F6:F19)</f>
        <v>23023</v>
      </c>
      <c r="G21" s="39">
        <f>F21/D21*100</f>
        <v>95.15602397189502</v>
      </c>
      <c r="H21" s="37" t="s">
        <v>166</v>
      </c>
    </row>
    <row r="22" spans="1:8" ht="12.75">
      <c r="A22" s="50" t="s">
        <v>76</v>
      </c>
      <c r="B22" s="33"/>
      <c r="C22" s="33"/>
      <c r="D22" s="33"/>
      <c r="E22" s="62"/>
      <c r="F22" s="34"/>
      <c r="G22" s="36"/>
      <c r="H22" s="24"/>
    </row>
    <row r="23" spans="1:8" ht="12.75">
      <c r="A23" s="49" t="s">
        <v>28</v>
      </c>
      <c r="B23" s="33">
        <v>7500</v>
      </c>
      <c r="C23" s="33">
        <v>7963</v>
      </c>
      <c r="D23" s="33">
        <v>7963</v>
      </c>
      <c r="E23" s="62">
        <f>D23/C23*100</f>
        <v>100</v>
      </c>
      <c r="F23" s="34">
        <v>7963</v>
      </c>
      <c r="G23" s="36">
        <f>E23</f>
        <v>100</v>
      </c>
      <c r="H23" s="24"/>
    </row>
    <row r="24" spans="1:8" ht="12.75">
      <c r="A24" s="49" t="s">
        <v>29</v>
      </c>
      <c r="B24" s="33"/>
      <c r="C24" s="33"/>
      <c r="D24" s="33"/>
      <c r="E24" s="62"/>
      <c r="F24" s="34"/>
      <c r="G24" s="36"/>
      <c r="H24" s="24"/>
    </row>
    <row r="25" spans="1:8" ht="12.75">
      <c r="A25" s="49" t="s">
        <v>30</v>
      </c>
      <c r="B25" s="33">
        <v>2000</v>
      </c>
      <c r="C25" s="33">
        <v>2000</v>
      </c>
      <c r="D25" s="33">
        <v>1485</v>
      </c>
      <c r="E25" s="62">
        <f>D25/C25*100</f>
        <v>74.25</v>
      </c>
      <c r="F25" s="33">
        <v>1485</v>
      </c>
      <c r="G25" s="36">
        <f>E25</f>
        <v>74.25</v>
      </c>
      <c r="H25" s="34" t="s">
        <v>167</v>
      </c>
    </row>
    <row r="26" spans="1:8" ht="12.75">
      <c r="A26" s="49" t="s">
        <v>31</v>
      </c>
      <c r="B26" s="33">
        <v>1300</v>
      </c>
      <c r="C26" s="33">
        <v>2000</v>
      </c>
      <c r="D26" s="33">
        <v>2000</v>
      </c>
      <c r="E26" s="62">
        <v>100</v>
      </c>
      <c r="F26" s="34">
        <v>2000</v>
      </c>
      <c r="G26" s="36">
        <v>100</v>
      </c>
      <c r="H26" s="24"/>
    </row>
    <row r="27" spans="1:8" ht="12.75">
      <c r="A27" s="49" t="s">
        <v>32</v>
      </c>
      <c r="B27" s="33">
        <v>5000</v>
      </c>
      <c r="C27" s="33">
        <v>1856</v>
      </c>
      <c r="D27" s="64" t="s">
        <v>67</v>
      </c>
      <c r="E27" s="64" t="s">
        <v>67</v>
      </c>
      <c r="F27" s="64" t="s">
        <v>67</v>
      </c>
      <c r="G27" s="64" t="s">
        <v>67</v>
      </c>
      <c r="H27" s="24"/>
    </row>
    <row r="28" spans="1:8" ht="12.75">
      <c r="A28" s="50" t="s">
        <v>68</v>
      </c>
      <c r="B28" s="33">
        <v>14200</v>
      </c>
      <c r="C28" s="33">
        <v>97</v>
      </c>
      <c r="D28" s="64" t="s">
        <v>67</v>
      </c>
      <c r="E28" s="64" t="s">
        <v>67</v>
      </c>
      <c r="F28" s="64" t="s">
        <v>67</v>
      </c>
      <c r="G28" s="64" t="s">
        <v>67</v>
      </c>
      <c r="H28" s="24"/>
    </row>
    <row r="29" spans="1:8" ht="12.75">
      <c r="A29" s="52" t="s">
        <v>34</v>
      </c>
      <c r="B29" s="33" t="s">
        <v>35</v>
      </c>
      <c r="C29" s="33">
        <v>1472</v>
      </c>
      <c r="D29" s="33">
        <v>1472</v>
      </c>
      <c r="E29" s="62">
        <v>100</v>
      </c>
      <c r="F29" s="33">
        <v>1398</v>
      </c>
      <c r="G29" s="36">
        <v>94</v>
      </c>
      <c r="H29" s="34" t="s">
        <v>168</v>
      </c>
    </row>
    <row r="30" spans="1:8" ht="12.75">
      <c r="A30" s="49" t="s">
        <v>36</v>
      </c>
      <c r="B30" s="33" t="s">
        <v>35</v>
      </c>
      <c r="C30" s="33">
        <v>604</v>
      </c>
      <c r="D30" s="33">
        <v>604</v>
      </c>
      <c r="E30" s="62">
        <v>100</v>
      </c>
      <c r="F30" s="33">
        <v>604</v>
      </c>
      <c r="G30" s="36">
        <v>100</v>
      </c>
      <c r="H30" s="24"/>
    </row>
    <row r="31" spans="1:8" ht="12.75">
      <c r="A31" s="49" t="s">
        <v>37</v>
      </c>
      <c r="B31" s="33" t="s">
        <v>35</v>
      </c>
      <c r="C31" s="33">
        <v>1194</v>
      </c>
      <c r="D31" s="33">
        <v>1194</v>
      </c>
      <c r="E31" s="62">
        <v>100</v>
      </c>
      <c r="F31" s="33">
        <v>1135</v>
      </c>
      <c r="G31" s="36">
        <f>F31/D31*100</f>
        <v>95.05862646566165</v>
      </c>
      <c r="H31" s="34" t="s">
        <v>169</v>
      </c>
    </row>
    <row r="32" spans="1:8" ht="12.75">
      <c r="A32" s="49" t="s">
        <v>38</v>
      </c>
      <c r="B32" s="33" t="s">
        <v>35</v>
      </c>
      <c r="C32" s="33">
        <v>0</v>
      </c>
      <c r="D32" s="64" t="s">
        <v>67</v>
      </c>
      <c r="E32" s="66" t="s">
        <v>67</v>
      </c>
      <c r="F32" s="64" t="s">
        <v>67</v>
      </c>
      <c r="G32" s="65" t="s">
        <v>67</v>
      </c>
      <c r="H32" s="24"/>
    </row>
    <row r="33" spans="1:8" ht="12.75">
      <c r="A33" s="49" t="s">
        <v>39</v>
      </c>
      <c r="B33" s="33"/>
      <c r="C33" s="33"/>
      <c r="D33" s="33"/>
      <c r="E33" s="62"/>
      <c r="F33" s="34"/>
      <c r="G33" s="36"/>
      <c r="H33" s="24"/>
    </row>
    <row r="34" spans="1:8" ht="12.75">
      <c r="A34" s="49" t="s">
        <v>40</v>
      </c>
      <c r="B34" s="33" t="s">
        <v>35</v>
      </c>
      <c r="C34" s="33">
        <v>1000</v>
      </c>
      <c r="D34" s="64" t="s">
        <v>67</v>
      </c>
      <c r="E34" s="64" t="s">
        <v>67</v>
      </c>
      <c r="F34" s="64" t="s">
        <v>67</v>
      </c>
      <c r="G34" s="64" t="s">
        <v>67</v>
      </c>
      <c r="H34" s="24"/>
    </row>
    <row r="35" spans="1:8" ht="12.75">
      <c r="A35" s="49" t="s">
        <v>41</v>
      </c>
      <c r="B35" s="33" t="s">
        <v>35</v>
      </c>
      <c r="C35" s="33">
        <v>9833</v>
      </c>
      <c r="D35" s="33">
        <v>9833</v>
      </c>
      <c r="E35" s="62">
        <v>100</v>
      </c>
      <c r="F35" s="33">
        <v>9342</v>
      </c>
      <c r="G35" s="62">
        <f>F35/D35*100</f>
        <v>95.00661039357267</v>
      </c>
      <c r="H35" s="34" t="s">
        <v>170</v>
      </c>
    </row>
    <row r="36" spans="1:8" ht="12.75">
      <c r="A36" s="49" t="s">
        <v>42</v>
      </c>
      <c r="B36" s="33" t="s">
        <v>35</v>
      </c>
      <c r="C36" s="33" t="s">
        <v>35</v>
      </c>
      <c r="D36" s="64" t="s">
        <v>67</v>
      </c>
      <c r="E36" s="64" t="s">
        <v>67</v>
      </c>
      <c r="F36" s="64" t="s">
        <v>67</v>
      </c>
      <c r="G36" s="64" t="s">
        <v>67</v>
      </c>
      <c r="H36" s="24"/>
    </row>
    <row r="37" spans="1:8" ht="12.75">
      <c r="A37" s="49" t="s">
        <v>43</v>
      </c>
      <c r="B37" s="33"/>
      <c r="C37" s="33"/>
      <c r="D37" s="33"/>
      <c r="E37" s="62"/>
      <c r="F37" s="33"/>
      <c r="G37" s="36"/>
      <c r="H37" s="24"/>
    </row>
    <row r="38" spans="1:8" ht="12.75">
      <c r="A38" s="248" t="s">
        <v>44</v>
      </c>
      <c r="B38" s="249" t="s">
        <v>35</v>
      </c>
      <c r="C38" s="249" t="s">
        <v>35</v>
      </c>
      <c r="D38" s="239" t="s">
        <v>67</v>
      </c>
      <c r="E38" s="239" t="s">
        <v>67</v>
      </c>
      <c r="F38" s="239" t="s">
        <v>67</v>
      </c>
      <c r="G38" s="239" t="s">
        <v>67</v>
      </c>
      <c r="H38" s="250"/>
    </row>
    <row r="39" spans="1:8" ht="12.75">
      <c r="A39" s="45"/>
      <c r="B39" s="242" t="s">
        <v>56</v>
      </c>
      <c r="C39" s="243" t="s">
        <v>56</v>
      </c>
      <c r="D39" s="244" t="s">
        <v>57</v>
      </c>
      <c r="E39" s="245"/>
      <c r="F39" s="246" t="s">
        <v>58</v>
      </c>
      <c r="G39" s="247" t="s">
        <v>59</v>
      </c>
      <c r="H39" s="242"/>
    </row>
    <row r="40" spans="1:8" ht="14.25">
      <c r="A40" s="47" t="s">
        <v>1</v>
      </c>
      <c r="B40" s="25" t="s">
        <v>60</v>
      </c>
      <c r="C40" s="84" t="s">
        <v>61</v>
      </c>
      <c r="D40" s="90" t="s">
        <v>62</v>
      </c>
      <c r="E40" s="91"/>
      <c r="F40" s="86" t="s">
        <v>87</v>
      </c>
      <c r="G40" s="31" t="s">
        <v>64</v>
      </c>
      <c r="H40" s="25" t="s">
        <v>5</v>
      </c>
    </row>
    <row r="41" spans="1:8" ht="12.75">
      <c r="A41" s="48"/>
      <c r="B41" s="27" t="s">
        <v>6</v>
      </c>
      <c r="C41" s="27" t="s">
        <v>6</v>
      </c>
      <c r="D41" s="87" t="s">
        <v>65</v>
      </c>
      <c r="E41" s="87" t="s">
        <v>64</v>
      </c>
      <c r="F41" s="28" t="s">
        <v>66</v>
      </c>
      <c r="G41" s="32"/>
      <c r="H41" s="29"/>
    </row>
    <row r="42" spans="1:8" ht="12.75">
      <c r="A42" s="49" t="s">
        <v>45</v>
      </c>
      <c r="B42" s="33" t="s">
        <v>35</v>
      </c>
      <c r="C42" s="33">
        <v>1000</v>
      </c>
      <c r="D42" s="130">
        <v>966</v>
      </c>
      <c r="E42" s="62">
        <v>96.6</v>
      </c>
      <c r="F42" s="33">
        <v>965</v>
      </c>
      <c r="G42" s="62">
        <f>F42/C42*100</f>
        <v>96.5</v>
      </c>
      <c r="H42" s="24"/>
    </row>
    <row r="43" spans="1:8" ht="12.75">
      <c r="A43" s="49" t="s">
        <v>52</v>
      </c>
      <c r="B43" s="64" t="s">
        <v>67</v>
      </c>
      <c r="C43" s="33">
        <v>7293</v>
      </c>
      <c r="D43" s="130">
        <v>7293</v>
      </c>
      <c r="E43" s="62">
        <v>100</v>
      </c>
      <c r="F43" s="33">
        <v>5347</v>
      </c>
      <c r="G43" s="62">
        <f>F43/C43*100</f>
        <v>73.31687919923215</v>
      </c>
      <c r="H43" s="34" t="s">
        <v>171</v>
      </c>
    </row>
    <row r="44" spans="1:8" ht="12.75">
      <c r="A44" s="49" t="s">
        <v>54</v>
      </c>
      <c r="B44" s="64" t="s">
        <v>67</v>
      </c>
      <c r="C44" s="33">
        <v>13085</v>
      </c>
      <c r="D44" s="130">
        <v>13085</v>
      </c>
      <c r="E44" s="62">
        <v>100</v>
      </c>
      <c r="F44" s="33">
        <v>125</v>
      </c>
      <c r="G44" s="62">
        <f>F44/C44*100</f>
        <v>0.9552923194497517</v>
      </c>
      <c r="H44" s="34" t="s">
        <v>172</v>
      </c>
    </row>
    <row r="45" spans="1:8" ht="12.75">
      <c r="A45" s="49" t="s">
        <v>74</v>
      </c>
      <c r="B45" s="64" t="s">
        <v>67</v>
      </c>
      <c r="C45" s="33">
        <v>60</v>
      </c>
      <c r="D45" s="33">
        <v>60</v>
      </c>
      <c r="E45" s="62">
        <v>100</v>
      </c>
      <c r="F45" s="33">
        <v>60</v>
      </c>
      <c r="G45" s="36">
        <v>100</v>
      </c>
      <c r="H45" s="24"/>
    </row>
    <row r="46" spans="1:8" s="92" customFormat="1" ht="12.75">
      <c r="A46" s="49" t="s">
        <v>79</v>
      </c>
      <c r="B46" s="64" t="s">
        <v>67</v>
      </c>
      <c r="C46" s="33">
        <v>353</v>
      </c>
      <c r="D46" s="33">
        <v>353</v>
      </c>
      <c r="E46" s="62">
        <v>100</v>
      </c>
      <c r="F46" s="33">
        <v>353</v>
      </c>
      <c r="G46" s="36">
        <v>100</v>
      </c>
      <c r="H46" s="166"/>
    </row>
    <row r="47" spans="1:9" s="49" customFormat="1" ht="12.75">
      <c r="A47" s="49" t="s">
        <v>80</v>
      </c>
      <c r="B47" s="64" t="s">
        <v>67</v>
      </c>
      <c r="C47" s="33">
        <v>704</v>
      </c>
      <c r="D47" s="33">
        <v>704</v>
      </c>
      <c r="E47" s="62">
        <v>100</v>
      </c>
      <c r="F47" s="64" t="s">
        <v>67</v>
      </c>
      <c r="G47" s="64" t="s">
        <v>67</v>
      </c>
      <c r="H47" s="34" t="s">
        <v>173</v>
      </c>
      <c r="I47" s="238"/>
    </row>
    <row r="48" spans="1:9" s="49" customFormat="1" ht="12.75">
      <c r="A48" s="49" t="s">
        <v>83</v>
      </c>
      <c r="B48" s="64" t="s">
        <v>67</v>
      </c>
      <c r="C48" s="33">
        <v>8271</v>
      </c>
      <c r="D48" s="33">
        <v>8271</v>
      </c>
      <c r="E48" s="62">
        <v>100</v>
      </c>
      <c r="F48" s="64" t="s">
        <v>67</v>
      </c>
      <c r="G48" s="64" t="s">
        <v>67</v>
      </c>
      <c r="H48" s="34" t="s">
        <v>174</v>
      </c>
      <c r="I48" s="238"/>
    </row>
    <row r="49" spans="1:9" s="49" customFormat="1" ht="12.75">
      <c r="A49" s="49" t="s">
        <v>84</v>
      </c>
      <c r="B49" s="64" t="s">
        <v>67</v>
      </c>
      <c r="C49" s="33">
        <v>16856</v>
      </c>
      <c r="D49" s="33">
        <v>16856</v>
      </c>
      <c r="E49" s="62">
        <v>100</v>
      </c>
      <c r="F49" s="64" t="s">
        <v>67</v>
      </c>
      <c r="G49" s="64" t="s">
        <v>67</v>
      </c>
      <c r="H49" s="34" t="s">
        <v>175</v>
      </c>
      <c r="I49" s="238"/>
    </row>
    <row r="50" spans="1:8" s="41" customFormat="1" ht="12.75">
      <c r="A50" s="51" t="s">
        <v>48</v>
      </c>
      <c r="B50" s="37">
        <f>SUM(B23:B42)</f>
        <v>30000</v>
      </c>
      <c r="C50" s="37">
        <f>SUM(C28:C49)</f>
        <v>61822</v>
      </c>
      <c r="D50" s="37">
        <f>SUM(D28:D49)</f>
        <v>60691</v>
      </c>
      <c r="E50" s="63">
        <f>D50/C50*100</f>
        <v>98.1705541716541</v>
      </c>
      <c r="F50" s="37">
        <f>SUM(F23:F49)</f>
        <v>30777</v>
      </c>
      <c r="G50" s="39">
        <f>F50/C50*100</f>
        <v>49.78324868169907</v>
      </c>
      <c r="H50" s="37" t="s">
        <v>177</v>
      </c>
    </row>
    <row r="51" spans="1:8" s="231" customFormat="1" ht="12.75">
      <c r="A51" s="50"/>
      <c r="B51" s="227"/>
      <c r="C51" s="227"/>
      <c r="D51" s="227"/>
      <c r="E51" s="228"/>
      <c r="F51" s="227"/>
      <c r="G51" s="229"/>
      <c r="H51" s="230"/>
    </row>
    <row r="52" spans="1:9" s="49" customFormat="1" ht="12.75">
      <c r="A52" s="49" t="s">
        <v>155</v>
      </c>
      <c r="B52" s="64"/>
      <c r="C52" s="33"/>
      <c r="D52" s="33"/>
      <c r="E52" s="62"/>
      <c r="F52" s="64"/>
      <c r="G52" s="64"/>
      <c r="H52" s="167" t="s">
        <v>176</v>
      </c>
      <c r="I52" s="238"/>
    </row>
    <row r="53" spans="1:9" s="49" customFormat="1" ht="12.75">
      <c r="A53" s="49" t="s">
        <v>111</v>
      </c>
      <c r="B53" s="64" t="s">
        <v>67</v>
      </c>
      <c r="C53" s="33">
        <f>'2003. évi költségvetés'!B52</f>
        <v>8714</v>
      </c>
      <c r="D53" s="64" t="s">
        <v>67</v>
      </c>
      <c r="E53" s="64" t="s">
        <v>67</v>
      </c>
      <c r="F53" s="64" t="s">
        <v>67</v>
      </c>
      <c r="G53" s="64" t="s">
        <v>67</v>
      </c>
      <c r="H53" s="34">
        <f>C53</f>
        <v>8714</v>
      </c>
      <c r="I53" s="238"/>
    </row>
    <row r="54" spans="1:9" s="49" customFormat="1" ht="12.75">
      <c r="A54" s="49" t="s">
        <v>112</v>
      </c>
      <c r="B54" s="64" t="s">
        <v>67</v>
      </c>
      <c r="C54" s="33">
        <f>'2003. évi költségvetés'!B53</f>
        <v>3580</v>
      </c>
      <c r="D54" s="64" t="s">
        <v>67</v>
      </c>
      <c r="E54" s="64" t="s">
        <v>67</v>
      </c>
      <c r="F54" s="64" t="s">
        <v>67</v>
      </c>
      <c r="G54" s="64" t="s">
        <v>67</v>
      </c>
      <c r="H54" s="34">
        <f aca="true" t="shared" si="0" ref="H54:H69">C54</f>
        <v>3580</v>
      </c>
      <c r="I54" s="238"/>
    </row>
    <row r="55" spans="1:9" s="49" customFormat="1" ht="12.75">
      <c r="A55" s="49" t="s">
        <v>113</v>
      </c>
      <c r="B55" s="64" t="s">
        <v>67</v>
      </c>
      <c r="C55" s="33">
        <f>'2003. évi költségvetés'!B54</f>
        <v>2615</v>
      </c>
      <c r="D55" s="64" t="s">
        <v>67</v>
      </c>
      <c r="E55" s="64" t="s">
        <v>67</v>
      </c>
      <c r="F55" s="64" t="s">
        <v>67</v>
      </c>
      <c r="G55" s="64" t="s">
        <v>67</v>
      </c>
      <c r="H55" s="34">
        <f t="shared" si="0"/>
        <v>2615</v>
      </c>
      <c r="I55" s="238"/>
    </row>
    <row r="56" spans="1:9" s="49" customFormat="1" ht="12.75">
      <c r="A56" s="49" t="s">
        <v>114</v>
      </c>
      <c r="B56" s="64" t="s">
        <v>67</v>
      </c>
      <c r="C56" s="33">
        <f>'2003. évi költségvetés'!B55</f>
        <v>6935</v>
      </c>
      <c r="D56" s="64" t="s">
        <v>67</v>
      </c>
      <c r="E56" s="64" t="s">
        <v>67</v>
      </c>
      <c r="F56" s="64" t="s">
        <v>67</v>
      </c>
      <c r="G56" s="64" t="s">
        <v>67</v>
      </c>
      <c r="H56" s="34">
        <f t="shared" si="0"/>
        <v>6935</v>
      </c>
      <c r="I56" s="238"/>
    </row>
    <row r="57" spans="1:9" s="49" customFormat="1" ht="12.75">
      <c r="A57" s="49" t="s">
        <v>115</v>
      </c>
      <c r="B57" s="64" t="s">
        <v>67</v>
      </c>
      <c r="C57" s="33">
        <f>'2003. évi költségvetés'!B56</f>
        <v>16517</v>
      </c>
      <c r="D57" s="64" t="s">
        <v>67</v>
      </c>
      <c r="E57" s="64" t="s">
        <v>67</v>
      </c>
      <c r="F57" s="64" t="s">
        <v>67</v>
      </c>
      <c r="G57" s="64" t="s">
        <v>67</v>
      </c>
      <c r="H57" s="34">
        <f t="shared" si="0"/>
        <v>16517</v>
      </c>
      <c r="I57" s="238"/>
    </row>
    <row r="58" spans="1:9" s="49" customFormat="1" ht="12.75">
      <c r="A58" s="49" t="s">
        <v>116</v>
      </c>
      <c r="B58" s="64" t="s">
        <v>67</v>
      </c>
      <c r="C58" s="33">
        <f>'2003. évi költségvetés'!B57</f>
        <v>5992</v>
      </c>
      <c r="D58" s="64" t="s">
        <v>67</v>
      </c>
      <c r="E58" s="64" t="s">
        <v>67</v>
      </c>
      <c r="F58" s="64" t="s">
        <v>67</v>
      </c>
      <c r="G58" s="64" t="s">
        <v>67</v>
      </c>
      <c r="H58" s="34">
        <f t="shared" si="0"/>
        <v>5992</v>
      </c>
      <c r="I58" s="238"/>
    </row>
    <row r="59" spans="1:9" s="49" customFormat="1" ht="12.75">
      <c r="A59" s="49" t="s">
        <v>117</v>
      </c>
      <c r="B59" s="64" t="s">
        <v>67</v>
      </c>
      <c r="C59" s="33">
        <f>'2003. évi költségvetés'!B58</f>
        <v>5844</v>
      </c>
      <c r="D59" s="64" t="s">
        <v>67</v>
      </c>
      <c r="E59" s="64" t="s">
        <v>67</v>
      </c>
      <c r="F59" s="64" t="s">
        <v>67</v>
      </c>
      <c r="G59" s="64" t="s">
        <v>67</v>
      </c>
      <c r="H59" s="34">
        <f t="shared" si="0"/>
        <v>5844</v>
      </c>
      <c r="I59" s="238"/>
    </row>
    <row r="60" spans="1:9" s="49" customFormat="1" ht="12.75">
      <c r="A60" s="49" t="s">
        <v>118</v>
      </c>
      <c r="B60" s="64" t="s">
        <v>67</v>
      </c>
      <c r="C60" s="33">
        <f>'2003. évi költségvetés'!B59</f>
        <v>11053</v>
      </c>
      <c r="D60" s="64" t="s">
        <v>67</v>
      </c>
      <c r="E60" s="64" t="s">
        <v>67</v>
      </c>
      <c r="F60" s="64" t="s">
        <v>67</v>
      </c>
      <c r="G60" s="64" t="s">
        <v>67</v>
      </c>
      <c r="H60" s="34">
        <f t="shared" si="0"/>
        <v>11053</v>
      </c>
      <c r="I60" s="238"/>
    </row>
    <row r="61" spans="1:9" s="49" customFormat="1" ht="12.75">
      <c r="A61" s="49" t="s">
        <v>119</v>
      </c>
      <c r="B61" s="64" t="s">
        <v>67</v>
      </c>
      <c r="C61" s="33">
        <f>'2003. évi költségvetés'!B60</f>
        <v>6796</v>
      </c>
      <c r="D61" s="64" t="s">
        <v>67</v>
      </c>
      <c r="E61" s="64" t="s">
        <v>67</v>
      </c>
      <c r="F61" s="64" t="s">
        <v>67</v>
      </c>
      <c r="G61" s="64" t="s">
        <v>67</v>
      </c>
      <c r="H61" s="34">
        <f t="shared" si="0"/>
        <v>6796</v>
      </c>
      <c r="I61" s="238"/>
    </row>
    <row r="62" spans="1:9" s="49" customFormat="1" ht="12.75">
      <c r="A62" s="49" t="s">
        <v>120</v>
      </c>
      <c r="B62" s="64" t="s">
        <v>67</v>
      </c>
      <c r="C62" s="33">
        <f>'2003. évi költségvetés'!B61</f>
        <v>3952</v>
      </c>
      <c r="D62" s="64" t="s">
        <v>67</v>
      </c>
      <c r="E62" s="64" t="s">
        <v>67</v>
      </c>
      <c r="F62" s="64" t="s">
        <v>67</v>
      </c>
      <c r="G62" s="64" t="s">
        <v>67</v>
      </c>
      <c r="H62" s="34">
        <f t="shared" si="0"/>
        <v>3952</v>
      </c>
      <c r="I62" s="238"/>
    </row>
    <row r="63" spans="1:9" s="49" customFormat="1" ht="12.75">
      <c r="A63" s="49" t="s">
        <v>121</v>
      </c>
      <c r="B63" s="64" t="s">
        <v>67</v>
      </c>
      <c r="C63" s="33">
        <f>'2003. évi költségvetés'!B62</f>
        <v>21632</v>
      </c>
      <c r="D63" s="64" t="s">
        <v>67</v>
      </c>
      <c r="E63" s="64" t="s">
        <v>67</v>
      </c>
      <c r="F63" s="64" t="s">
        <v>67</v>
      </c>
      <c r="G63" s="64" t="s">
        <v>67</v>
      </c>
      <c r="H63" s="34">
        <f t="shared" si="0"/>
        <v>21632</v>
      </c>
      <c r="I63" s="238"/>
    </row>
    <row r="64" spans="1:9" s="49" customFormat="1" ht="12.75">
      <c r="A64" s="49" t="s">
        <v>122</v>
      </c>
      <c r="B64" s="64" t="s">
        <v>67</v>
      </c>
      <c r="C64" s="33">
        <f>'2003. évi költségvetés'!B63</f>
        <v>3098</v>
      </c>
      <c r="D64" s="64" t="s">
        <v>67</v>
      </c>
      <c r="E64" s="64" t="s">
        <v>67</v>
      </c>
      <c r="F64" s="64" t="s">
        <v>67</v>
      </c>
      <c r="G64" s="64" t="s">
        <v>67</v>
      </c>
      <c r="H64" s="34">
        <f t="shared" si="0"/>
        <v>3098</v>
      </c>
      <c r="I64" s="238"/>
    </row>
    <row r="65" spans="1:9" s="49" customFormat="1" ht="12.75">
      <c r="A65" s="49" t="s">
        <v>123</v>
      </c>
      <c r="B65" s="64" t="s">
        <v>67</v>
      </c>
      <c r="C65" s="33">
        <f>'2003. évi költségvetés'!B64</f>
        <v>2894</v>
      </c>
      <c r="D65" s="64" t="s">
        <v>67</v>
      </c>
      <c r="E65" s="64" t="s">
        <v>67</v>
      </c>
      <c r="F65" s="64" t="s">
        <v>67</v>
      </c>
      <c r="G65" s="64" t="s">
        <v>67</v>
      </c>
      <c r="H65" s="34">
        <f t="shared" si="0"/>
        <v>2894</v>
      </c>
      <c r="I65" s="238"/>
    </row>
    <row r="66" spans="1:9" s="49" customFormat="1" ht="12.75">
      <c r="A66" s="49" t="s">
        <v>124</v>
      </c>
      <c r="B66" s="64" t="s">
        <v>67</v>
      </c>
      <c r="C66" s="33">
        <f>'2003. évi költségvetés'!B66</f>
        <v>8446</v>
      </c>
      <c r="D66" s="64" t="s">
        <v>67</v>
      </c>
      <c r="E66" s="64" t="s">
        <v>67</v>
      </c>
      <c r="F66" s="64" t="s">
        <v>67</v>
      </c>
      <c r="G66" s="64" t="s">
        <v>67</v>
      </c>
      <c r="H66" s="34">
        <f t="shared" si="0"/>
        <v>8446</v>
      </c>
      <c r="I66" s="238"/>
    </row>
    <row r="67" spans="1:9" s="49" customFormat="1" ht="12.75">
      <c r="A67" s="49" t="s">
        <v>125</v>
      </c>
      <c r="B67" s="64" t="s">
        <v>67</v>
      </c>
      <c r="C67" s="33">
        <f>'2003. évi költségvetés'!B67</f>
        <v>21831</v>
      </c>
      <c r="D67" s="64" t="s">
        <v>67</v>
      </c>
      <c r="E67" s="64" t="s">
        <v>67</v>
      </c>
      <c r="F67" s="64" t="s">
        <v>67</v>
      </c>
      <c r="G67" s="64" t="s">
        <v>67</v>
      </c>
      <c r="H67" s="34">
        <f t="shared" si="0"/>
        <v>21831</v>
      </c>
      <c r="I67" s="238"/>
    </row>
    <row r="68" spans="1:9" s="49" customFormat="1" ht="12.75">
      <c r="A68" s="49" t="s">
        <v>126</v>
      </c>
      <c r="B68" s="64" t="s">
        <v>67</v>
      </c>
      <c r="C68" s="33">
        <f>'2003. évi költségvetés'!B68</f>
        <v>9800</v>
      </c>
      <c r="D68" s="64" t="s">
        <v>67</v>
      </c>
      <c r="E68" s="64" t="s">
        <v>67</v>
      </c>
      <c r="F68" s="64" t="s">
        <v>67</v>
      </c>
      <c r="G68" s="64" t="s">
        <v>67</v>
      </c>
      <c r="H68" s="34">
        <f t="shared" si="0"/>
        <v>9800</v>
      </c>
      <c r="I68" s="238"/>
    </row>
    <row r="69" spans="1:8" s="92" customFormat="1" ht="12.75">
      <c r="A69" s="196" t="s">
        <v>127</v>
      </c>
      <c r="B69" s="150" t="s">
        <v>67</v>
      </c>
      <c r="C69" s="233">
        <f>'2003. évi költségvetés'!B70</f>
        <v>20643</v>
      </c>
      <c r="D69" s="64" t="s">
        <v>67</v>
      </c>
      <c r="E69" s="64" t="s">
        <v>67</v>
      </c>
      <c r="F69" s="64" t="s">
        <v>67</v>
      </c>
      <c r="G69" s="64" t="s">
        <v>67</v>
      </c>
      <c r="H69" s="34">
        <f t="shared" si="0"/>
        <v>20643</v>
      </c>
    </row>
    <row r="70" spans="1:8" s="114" customFormat="1" ht="12.75">
      <c r="A70" s="199" t="s">
        <v>133</v>
      </c>
      <c r="B70" s="200">
        <v>0</v>
      </c>
      <c r="C70" s="234">
        <f>SUM(C53:C69)</f>
        <v>160342</v>
      </c>
      <c r="D70" s="201">
        <f>SUM(D53:D69)</f>
        <v>0</v>
      </c>
      <c r="E70" s="201">
        <f>SUM(E53:E69)</f>
        <v>0</v>
      </c>
      <c r="F70" s="240" t="s">
        <v>67</v>
      </c>
      <c r="G70" s="240" t="s">
        <v>67</v>
      </c>
      <c r="H70" s="151" t="s">
        <v>179</v>
      </c>
    </row>
    <row r="71" spans="1:8" s="92" customFormat="1" ht="12.75">
      <c r="A71" s="146"/>
      <c r="B71" s="160"/>
      <c r="C71" s="232"/>
      <c r="D71" s="161"/>
      <c r="E71" s="100"/>
      <c r="F71" s="95"/>
      <c r="G71" s="166"/>
      <c r="H71" s="166"/>
    </row>
    <row r="72" spans="1:8" s="92" customFormat="1" ht="12.75">
      <c r="A72" s="95"/>
      <c r="B72" s="160"/>
      <c r="C72" s="232"/>
      <c r="D72" s="161"/>
      <c r="E72" s="100"/>
      <c r="F72" s="95"/>
      <c r="G72" s="166"/>
      <c r="H72" s="166"/>
    </row>
    <row r="73" spans="1:8" s="114" customFormat="1" ht="12.75">
      <c r="A73" s="97" t="s">
        <v>134</v>
      </c>
      <c r="B73" s="162">
        <f>B20+B22+B24+B25+B26+B50</f>
        <v>33300</v>
      </c>
      <c r="C73" s="235">
        <f>C70+C50+C21+C23+C25+C26+C27</f>
        <v>260178</v>
      </c>
      <c r="D73" s="235">
        <f>D21+D23+D25+D26+D50+D70</f>
        <v>96334</v>
      </c>
      <c r="E73" s="241">
        <f>D73/C73*100</f>
        <v>37.02618976239344</v>
      </c>
      <c r="F73" s="208">
        <f>F21+F50</f>
        <v>53800</v>
      </c>
      <c r="G73" s="241">
        <f>F73/C73*100</f>
        <v>20.67815111193106</v>
      </c>
      <c r="H73" s="208" t="s">
        <v>178</v>
      </c>
    </row>
    <row r="74" spans="1:8" s="92" customFormat="1" ht="12.75">
      <c r="A74" s="103"/>
      <c r="B74" s="164"/>
      <c r="C74" s="236"/>
      <c r="D74" s="165"/>
      <c r="E74" s="119"/>
      <c r="F74" s="103"/>
      <c r="G74" s="103"/>
      <c r="H74" s="103"/>
    </row>
  </sheetData>
  <printOptions/>
  <pageMargins left="0.75" right="0.75" top="1.14" bottom="0.79" header="0.5" footer="0.54"/>
  <pageSetup horizontalDpi="300" verticalDpi="300" orientation="landscape" paperSize="9" scale="89" r:id="rId1"/>
  <headerFooter alignWithMargins="0">
    <oddHeader>&amp;C2002. évi lakás és nem lakás célú ingatlanok felújítása&amp;R6. sz. melléklet
(ezer Ft-ban)</oddHeader>
    <oddFooter>&amp;L&amp;D &amp;T&amp;C&amp;F/&amp;A/Szalafainé&amp;R&amp;P/&amp;N</oddFooter>
  </headerFooter>
  <rowBreaks count="1" manualBreakCount="1">
    <brk id="3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F76"/>
  <sheetViews>
    <sheetView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5" sqref="D55"/>
    </sheetView>
  </sheetViews>
  <sheetFormatPr defaultColWidth="9.140625" defaultRowHeight="12.75"/>
  <cols>
    <col min="1" max="1" width="42.7109375" style="92" bestFit="1" customWidth="1"/>
    <col min="2" max="2" width="17.28125" style="93" customWidth="1"/>
    <col min="3" max="3" width="14.421875" style="92" customWidth="1"/>
    <col min="4" max="4" width="12.00390625" style="92" customWidth="1"/>
    <col min="5" max="5" width="10.140625" style="92" customWidth="1"/>
    <col min="6" max="6" width="32.28125" style="92" bestFit="1" customWidth="1"/>
    <col min="7" max="16384" width="9.140625" style="92" customWidth="1"/>
  </cols>
  <sheetData>
    <row r="2" ht="12.75">
      <c r="F2" s="93"/>
    </row>
    <row r="3" spans="1:6" s="94" customFormat="1" ht="12.75">
      <c r="A3" s="251" t="s">
        <v>1</v>
      </c>
      <c r="B3" s="251" t="s">
        <v>69</v>
      </c>
      <c r="C3" s="251" t="s">
        <v>72</v>
      </c>
      <c r="D3" s="251" t="s">
        <v>70</v>
      </c>
      <c r="E3" s="251" t="s">
        <v>71</v>
      </c>
      <c r="F3" s="251" t="s">
        <v>5</v>
      </c>
    </row>
    <row r="4" spans="1:6" s="94" customFormat="1" ht="12.75">
      <c r="A4" s="252"/>
      <c r="B4" s="252"/>
      <c r="C4" s="252"/>
      <c r="D4" s="252"/>
      <c r="E4" s="252"/>
      <c r="F4" s="252"/>
    </row>
    <row r="5" spans="1:6" s="94" customFormat="1" ht="12.75">
      <c r="A5" s="253"/>
      <c r="B5" s="253"/>
      <c r="C5" s="253"/>
      <c r="D5" s="253"/>
      <c r="E5" s="253"/>
      <c r="F5" s="253"/>
    </row>
    <row r="6" spans="1:6" ht="12.75">
      <c r="A6" s="95"/>
      <c r="B6" s="98"/>
      <c r="C6" s="96"/>
      <c r="D6" s="96"/>
      <c r="E6" s="95"/>
      <c r="F6" s="95"/>
    </row>
    <row r="7" spans="1:6" ht="12.75">
      <c r="A7" s="97" t="s">
        <v>50</v>
      </c>
      <c r="B7" s="98"/>
      <c r="C7" s="96"/>
      <c r="D7" s="96"/>
      <c r="E7" s="95"/>
      <c r="F7" s="95"/>
    </row>
    <row r="8" spans="1:6" ht="12.75">
      <c r="A8" s="95" t="s">
        <v>12</v>
      </c>
      <c r="B8" s="98">
        <f>'06.28'!E8</f>
        <v>75</v>
      </c>
      <c r="C8" s="125" t="s">
        <v>67</v>
      </c>
      <c r="D8" s="99">
        <v>75</v>
      </c>
      <c r="E8" s="100">
        <f>D8-B8</f>
        <v>0</v>
      </c>
      <c r="F8" s="95"/>
    </row>
    <row r="9" spans="1:6" ht="12.75">
      <c r="A9" s="95" t="s">
        <v>14</v>
      </c>
      <c r="B9" s="98">
        <f>'06.28'!E9</f>
        <v>235</v>
      </c>
      <c r="C9" s="125" t="s">
        <v>67</v>
      </c>
      <c r="D9" s="99">
        <v>235</v>
      </c>
      <c r="E9" s="100">
        <f>D9-B9</f>
        <v>0</v>
      </c>
      <c r="F9" s="95"/>
    </row>
    <row r="10" spans="1:6" ht="12.75">
      <c r="A10" s="95" t="s">
        <v>15</v>
      </c>
      <c r="B10" s="98">
        <f>'06.28'!E10</f>
        <v>528</v>
      </c>
      <c r="C10" s="125" t="s">
        <v>67</v>
      </c>
      <c r="D10" s="99">
        <v>528</v>
      </c>
      <c r="E10" s="100">
        <f>D10-B10</f>
        <v>0</v>
      </c>
      <c r="F10" s="95"/>
    </row>
    <row r="11" spans="1:6" ht="12.75">
      <c r="A11" s="95" t="s">
        <v>16</v>
      </c>
      <c r="B11" s="98">
        <f>'06.28'!E11</f>
        <v>157</v>
      </c>
      <c r="C11" s="125" t="s">
        <v>67</v>
      </c>
      <c r="D11" s="99">
        <v>157</v>
      </c>
      <c r="E11" s="100">
        <f>D11-B11</f>
        <v>0</v>
      </c>
      <c r="F11" s="95"/>
    </row>
    <row r="12" spans="1:6" ht="12.75">
      <c r="A12" s="95" t="s">
        <v>17</v>
      </c>
      <c r="B12" s="98"/>
      <c r="C12" s="125"/>
      <c r="D12" s="99">
        <f>B12+C12</f>
        <v>0</v>
      </c>
      <c r="E12" s="100"/>
      <c r="F12" s="95"/>
    </row>
    <row r="13" spans="1:6" ht="12.75">
      <c r="A13" s="95" t="s">
        <v>18</v>
      </c>
      <c r="B13" s="98">
        <f>'06.28'!E13</f>
        <v>37</v>
      </c>
      <c r="C13" s="125" t="s">
        <v>67</v>
      </c>
      <c r="D13" s="99">
        <v>37</v>
      </c>
      <c r="E13" s="100">
        <f>D13-B13</f>
        <v>0</v>
      </c>
      <c r="F13" s="95"/>
    </row>
    <row r="14" spans="1:6" ht="12.75">
      <c r="A14" s="95" t="s">
        <v>19</v>
      </c>
      <c r="B14" s="98">
        <f>'06.28'!E14</f>
        <v>373</v>
      </c>
      <c r="C14" s="125" t="s">
        <v>67</v>
      </c>
      <c r="D14" s="99">
        <v>373</v>
      </c>
      <c r="E14" s="100">
        <f>D14-B14</f>
        <v>0</v>
      </c>
      <c r="F14" s="95"/>
    </row>
    <row r="15" spans="1:6" ht="12.75">
      <c r="A15" s="95" t="s">
        <v>20</v>
      </c>
      <c r="B15" s="98"/>
      <c r="C15" s="125"/>
      <c r="D15" s="99">
        <f>B15+C15</f>
        <v>0</v>
      </c>
      <c r="E15" s="100"/>
      <c r="F15" s="95"/>
    </row>
    <row r="16" spans="1:6" ht="12.75">
      <c r="A16" s="95" t="s">
        <v>21</v>
      </c>
      <c r="B16" s="98">
        <v>2035</v>
      </c>
      <c r="C16" s="98">
        <v>-250</v>
      </c>
      <c r="D16" s="99">
        <v>1785</v>
      </c>
      <c r="E16" s="100">
        <f>D16-B16</f>
        <v>-250</v>
      </c>
      <c r="F16" s="95" t="s">
        <v>78</v>
      </c>
    </row>
    <row r="17" spans="1:6" ht="12.75">
      <c r="A17" s="95" t="s">
        <v>22</v>
      </c>
      <c r="B17" s="98"/>
      <c r="C17" s="98"/>
      <c r="D17" s="99">
        <f>B17+C17</f>
        <v>0</v>
      </c>
      <c r="E17" s="100"/>
      <c r="F17" s="95"/>
    </row>
    <row r="18" spans="1:6" ht="12.75">
      <c r="A18" s="95" t="s">
        <v>23</v>
      </c>
      <c r="B18" s="98">
        <f>'06.28'!E18</f>
        <v>11782</v>
      </c>
      <c r="C18" s="98">
        <v>355</v>
      </c>
      <c r="D18" s="99">
        <v>12137</v>
      </c>
      <c r="E18" s="100">
        <f>D18-B18</f>
        <v>355</v>
      </c>
      <c r="F18" s="95" t="s">
        <v>81</v>
      </c>
    </row>
    <row r="19" spans="1:6" ht="12.75">
      <c r="A19" s="95" t="s">
        <v>24</v>
      </c>
      <c r="B19" s="98"/>
      <c r="C19" s="98"/>
      <c r="D19" s="99">
        <f>B19+C19</f>
        <v>0</v>
      </c>
      <c r="E19" s="100"/>
      <c r="F19" s="95"/>
    </row>
    <row r="20" spans="1:6" ht="12.75">
      <c r="A20" s="95" t="s">
        <v>23</v>
      </c>
      <c r="B20" s="98">
        <f>'06.28'!E20</f>
        <v>3918</v>
      </c>
      <c r="C20" s="125" t="s">
        <v>67</v>
      </c>
      <c r="D20" s="99">
        <v>3918</v>
      </c>
      <c r="E20" s="100">
        <f>D20-B20</f>
        <v>0</v>
      </c>
      <c r="F20" s="95"/>
    </row>
    <row r="21" spans="1:6" ht="12.75">
      <c r="A21" s="95" t="s">
        <v>25</v>
      </c>
      <c r="B21" s="98">
        <f>'06.28'!E21</f>
        <v>4950</v>
      </c>
      <c r="C21" s="125" t="s">
        <v>67</v>
      </c>
      <c r="D21" s="99">
        <v>1950</v>
      </c>
      <c r="E21" s="100">
        <v>0</v>
      </c>
      <c r="F21" s="95"/>
    </row>
    <row r="22" spans="1:6" ht="12.75">
      <c r="A22" s="95"/>
      <c r="B22" s="98"/>
      <c r="C22" s="98"/>
      <c r="D22" s="99">
        <f>B22+C22</f>
        <v>0</v>
      </c>
      <c r="E22" s="100"/>
      <c r="F22" s="95"/>
    </row>
    <row r="23" spans="1:6" ht="12.75">
      <c r="A23" s="101" t="s">
        <v>51</v>
      </c>
      <c r="B23" s="121">
        <f>SUM(B8:B21)</f>
        <v>24090</v>
      </c>
      <c r="C23" s="101">
        <f>SUM(C16:C20)</f>
        <v>105</v>
      </c>
      <c r="D23" s="101">
        <f>B23+C23</f>
        <v>24195</v>
      </c>
      <c r="E23" s="101">
        <f>D23-B23</f>
        <v>105</v>
      </c>
      <c r="F23" s="101"/>
    </row>
    <row r="24" spans="1:6" ht="12.75">
      <c r="A24" s="97" t="s">
        <v>76</v>
      </c>
      <c r="B24" s="98"/>
      <c r="C24" s="98"/>
      <c r="D24" s="99"/>
      <c r="E24" s="100"/>
      <c r="F24" s="95"/>
    </row>
    <row r="25" spans="1:6" ht="12.75">
      <c r="A25" s="95" t="s">
        <v>28</v>
      </c>
      <c r="B25" s="98">
        <f>'06.28'!E25</f>
        <v>7500</v>
      </c>
      <c r="C25" s="125" t="s">
        <v>67</v>
      </c>
      <c r="D25" s="99">
        <v>7500</v>
      </c>
      <c r="E25" s="100">
        <f>D25-B25</f>
        <v>0</v>
      </c>
      <c r="F25" s="95"/>
    </row>
    <row r="26" spans="1:6" ht="12.75">
      <c r="A26" s="95" t="s">
        <v>29</v>
      </c>
      <c r="B26" s="98"/>
      <c r="C26" s="99"/>
      <c r="D26" s="99">
        <f>B26+C26</f>
        <v>0</v>
      </c>
      <c r="E26" s="100"/>
      <c r="F26" s="95"/>
    </row>
    <row r="27" spans="1:6" ht="12.75">
      <c r="A27" s="95" t="s">
        <v>30</v>
      </c>
      <c r="B27" s="98">
        <f>'06.28'!E27</f>
        <v>2000</v>
      </c>
      <c r="C27" s="125" t="s">
        <v>67</v>
      </c>
      <c r="D27" s="99">
        <v>2000</v>
      </c>
      <c r="E27" s="100">
        <f>D27-B27</f>
        <v>0</v>
      </c>
      <c r="F27" s="95"/>
    </row>
    <row r="28" spans="1:6" ht="12.75">
      <c r="A28" s="95" t="s">
        <v>31</v>
      </c>
      <c r="B28" s="98">
        <v>1300</v>
      </c>
      <c r="C28" s="99">
        <v>700</v>
      </c>
      <c r="D28" s="99">
        <f>B28+C28</f>
        <v>2000</v>
      </c>
      <c r="E28" s="100">
        <f>D28-B28</f>
        <v>700</v>
      </c>
      <c r="F28" s="95" t="s">
        <v>82</v>
      </c>
    </row>
    <row r="29" spans="1:6" ht="12.75">
      <c r="A29" s="95" t="s">
        <v>32</v>
      </c>
      <c r="B29" s="98">
        <v>4940</v>
      </c>
      <c r="C29" s="99">
        <v>-1757</v>
      </c>
      <c r="D29" s="99">
        <f>B29+C29</f>
        <v>3183</v>
      </c>
      <c r="E29" s="100">
        <f>D29-B29</f>
        <v>-1757</v>
      </c>
      <c r="F29" s="95"/>
    </row>
    <row r="30" spans="1:6" ht="12.75">
      <c r="A30" s="97" t="s">
        <v>33</v>
      </c>
      <c r="B30" s="98">
        <v>97</v>
      </c>
      <c r="C30" s="125" t="s">
        <v>67</v>
      </c>
      <c r="D30" s="99">
        <v>97</v>
      </c>
      <c r="E30" s="100">
        <f>D30-B30</f>
        <v>0</v>
      </c>
      <c r="F30" s="95"/>
    </row>
    <row r="31" spans="1:6" ht="12.75">
      <c r="A31" s="95" t="s">
        <v>34</v>
      </c>
      <c r="B31" s="98">
        <f>'06.28'!E31</f>
        <v>1472</v>
      </c>
      <c r="C31" s="125" t="s">
        <v>67</v>
      </c>
      <c r="D31" s="99">
        <v>1472</v>
      </c>
      <c r="E31" s="100">
        <f>D31-B31</f>
        <v>0</v>
      </c>
      <c r="F31" s="95"/>
    </row>
    <row r="32" spans="1:6" ht="12.75">
      <c r="A32" s="95" t="s">
        <v>36</v>
      </c>
      <c r="B32" s="98">
        <v>604</v>
      </c>
      <c r="C32" s="125" t="s">
        <v>67</v>
      </c>
      <c r="D32" s="99">
        <v>604</v>
      </c>
      <c r="E32" s="100">
        <v>0</v>
      </c>
      <c r="F32" s="95"/>
    </row>
    <row r="33" spans="1:6" ht="12.75">
      <c r="A33" s="95" t="s">
        <v>37</v>
      </c>
      <c r="B33" s="98">
        <v>1194</v>
      </c>
      <c r="C33" s="125" t="s">
        <v>67</v>
      </c>
      <c r="D33" s="99">
        <v>1194</v>
      </c>
      <c r="E33" s="100">
        <v>0</v>
      </c>
      <c r="F33" s="95"/>
    </row>
    <row r="34" spans="1:6" s="107" customFormat="1" ht="12.75">
      <c r="A34" s="103" t="s">
        <v>38</v>
      </c>
      <c r="B34" s="122">
        <v>0</v>
      </c>
      <c r="C34" s="126" t="s">
        <v>67</v>
      </c>
      <c r="D34" s="106">
        <v>0</v>
      </c>
      <c r="E34" s="106">
        <v>0</v>
      </c>
      <c r="F34" s="103"/>
    </row>
    <row r="36" spans="1:6" s="94" customFormat="1" ht="12.75">
      <c r="A36" s="251" t="s">
        <v>1</v>
      </c>
      <c r="B36" s="251" t="s">
        <v>69</v>
      </c>
      <c r="C36" s="251" t="s">
        <v>72</v>
      </c>
      <c r="D36" s="251" t="s">
        <v>70</v>
      </c>
      <c r="E36" s="251" t="s">
        <v>71</v>
      </c>
      <c r="F36" s="251" t="s">
        <v>5</v>
      </c>
    </row>
    <row r="37" spans="1:6" s="94" customFormat="1" ht="12.75">
      <c r="A37" s="252"/>
      <c r="B37" s="252"/>
      <c r="C37" s="252"/>
      <c r="D37" s="252"/>
      <c r="E37" s="252"/>
      <c r="F37" s="252"/>
    </row>
    <row r="38" spans="1:6" s="94" customFormat="1" ht="12.75">
      <c r="A38" s="253"/>
      <c r="B38" s="253"/>
      <c r="C38" s="253"/>
      <c r="D38" s="253"/>
      <c r="E38" s="253"/>
      <c r="F38" s="253"/>
    </row>
    <row r="39" spans="1:6" ht="12.75">
      <c r="A39" s="108"/>
      <c r="B39" s="109"/>
      <c r="C39" s="108"/>
      <c r="D39" s="108"/>
      <c r="E39" s="108"/>
      <c r="F39" s="109"/>
    </row>
    <row r="40" spans="1:6" ht="12.75">
      <c r="A40" s="95" t="s">
        <v>39</v>
      </c>
      <c r="B40" s="98"/>
      <c r="C40" s="95"/>
      <c r="D40" s="95"/>
      <c r="E40" s="95"/>
      <c r="F40" s="95"/>
    </row>
    <row r="41" spans="1:6" ht="12.75">
      <c r="A41" s="95" t="s">
        <v>40</v>
      </c>
      <c r="B41" s="98">
        <f>'06.28'!E36</f>
        <v>1000</v>
      </c>
      <c r="C41" s="125" t="s">
        <v>67</v>
      </c>
      <c r="D41" s="99">
        <v>1000</v>
      </c>
      <c r="E41" s="100">
        <f>D41-B41</f>
        <v>0</v>
      </c>
      <c r="F41" s="95"/>
    </row>
    <row r="42" spans="1:6" ht="12.75">
      <c r="A42" s="95" t="s">
        <v>41</v>
      </c>
      <c r="B42" s="98">
        <v>9833</v>
      </c>
      <c r="C42" s="125" t="s">
        <v>67</v>
      </c>
      <c r="D42" s="99">
        <v>9833</v>
      </c>
      <c r="E42" s="100">
        <v>0</v>
      </c>
      <c r="F42" s="95"/>
    </row>
    <row r="43" spans="1:6" ht="12.75">
      <c r="A43" s="95" t="s">
        <v>42</v>
      </c>
      <c r="B43" s="98" t="str">
        <f>'06.28'!E38</f>
        <v>X</v>
      </c>
      <c r="C43" s="125" t="s">
        <v>67</v>
      </c>
      <c r="D43" s="99" t="s">
        <v>35</v>
      </c>
      <c r="E43" s="100">
        <v>0</v>
      </c>
      <c r="F43" s="95"/>
    </row>
    <row r="44" spans="1:6" ht="12.75">
      <c r="A44" s="95" t="s">
        <v>43</v>
      </c>
      <c r="B44" s="98"/>
      <c r="C44" s="99"/>
      <c r="D44" s="99">
        <f>B44+C44</f>
        <v>0</v>
      </c>
      <c r="E44" s="100"/>
      <c r="F44" s="95"/>
    </row>
    <row r="45" spans="1:6" ht="12.75">
      <c r="A45" s="95" t="s">
        <v>44</v>
      </c>
      <c r="B45" s="98" t="str">
        <f>'06.28'!E40</f>
        <v>X</v>
      </c>
      <c r="C45" s="125" t="s">
        <v>67</v>
      </c>
      <c r="D45" s="99" t="s">
        <v>35</v>
      </c>
      <c r="E45" s="100">
        <v>0</v>
      </c>
      <c r="F45" s="95"/>
    </row>
    <row r="46" spans="1:6" ht="12.75">
      <c r="A46" s="95" t="s">
        <v>45</v>
      </c>
      <c r="B46" s="98">
        <f>'06.28'!E41</f>
        <v>1000</v>
      </c>
      <c r="C46" s="125" t="s">
        <v>67</v>
      </c>
      <c r="D46" s="99">
        <v>1000</v>
      </c>
      <c r="E46" s="100">
        <f>D46-B46</f>
        <v>0</v>
      </c>
      <c r="F46" s="95"/>
    </row>
    <row r="47" spans="1:6" ht="12.75">
      <c r="A47" s="95"/>
      <c r="B47" s="98"/>
      <c r="C47" s="99"/>
      <c r="D47" s="99"/>
      <c r="E47" s="100"/>
      <c r="F47" s="95"/>
    </row>
    <row r="48" spans="1:6" ht="12.75">
      <c r="A48" s="95" t="s">
        <v>52</v>
      </c>
      <c r="B48" s="98">
        <v>7293</v>
      </c>
      <c r="C48" s="125" t="s">
        <v>67</v>
      </c>
      <c r="D48" s="99">
        <v>7293</v>
      </c>
      <c r="E48" s="100">
        <f>D48-B48</f>
        <v>0</v>
      </c>
      <c r="F48" s="95"/>
    </row>
    <row r="49" spans="1:6" ht="12.75">
      <c r="A49" s="95" t="s">
        <v>54</v>
      </c>
      <c r="B49" s="98">
        <v>13085</v>
      </c>
      <c r="C49" s="125" t="s">
        <v>67</v>
      </c>
      <c r="D49" s="99">
        <v>13085</v>
      </c>
      <c r="E49" s="100">
        <f>D49-B49</f>
        <v>0</v>
      </c>
      <c r="F49" s="95"/>
    </row>
    <row r="50" spans="1:6" ht="12.75">
      <c r="A50" s="95" t="s">
        <v>74</v>
      </c>
      <c r="B50" s="98">
        <v>60</v>
      </c>
      <c r="C50" s="125" t="s">
        <v>67</v>
      </c>
      <c r="D50" s="99">
        <v>60</v>
      </c>
      <c r="E50" s="100">
        <v>0</v>
      </c>
      <c r="F50" s="95"/>
    </row>
    <row r="51" spans="1:6" ht="12.75">
      <c r="A51" s="95" t="s">
        <v>79</v>
      </c>
      <c r="B51" s="102" t="s">
        <v>67</v>
      </c>
      <c r="C51" s="99">
        <v>353</v>
      </c>
      <c r="D51" s="99">
        <v>353</v>
      </c>
      <c r="E51" s="100">
        <f>C51</f>
        <v>353</v>
      </c>
      <c r="F51" s="95" t="s">
        <v>82</v>
      </c>
    </row>
    <row r="52" spans="1:6" ht="12.75">
      <c r="A52" s="95" t="s">
        <v>80</v>
      </c>
      <c r="B52" s="102" t="s">
        <v>67</v>
      </c>
      <c r="C52" s="99">
        <v>704</v>
      </c>
      <c r="D52" s="99">
        <v>704</v>
      </c>
      <c r="E52" s="100">
        <f>C52</f>
        <v>704</v>
      </c>
      <c r="F52" s="95" t="s">
        <v>82</v>
      </c>
    </row>
    <row r="53" spans="1:6" ht="12.75">
      <c r="A53" s="95" t="s">
        <v>83</v>
      </c>
      <c r="B53" s="102" t="s">
        <v>67</v>
      </c>
      <c r="C53" s="99">
        <v>8271</v>
      </c>
      <c r="D53" s="99">
        <v>8271</v>
      </c>
      <c r="E53" s="100">
        <v>8271</v>
      </c>
      <c r="F53" s="95" t="s">
        <v>85</v>
      </c>
    </row>
    <row r="54" spans="1:6" ht="12.75">
      <c r="A54" s="95" t="s">
        <v>84</v>
      </c>
      <c r="B54" s="102" t="s">
        <v>67</v>
      </c>
      <c r="C54" s="99">
        <v>16856</v>
      </c>
      <c r="D54" s="99">
        <v>16856</v>
      </c>
      <c r="E54" s="100">
        <v>16856</v>
      </c>
      <c r="F54" s="95" t="s">
        <v>86</v>
      </c>
    </row>
    <row r="55" spans="1:6" s="114" customFormat="1" ht="12.75">
      <c r="A55" s="101" t="s">
        <v>48</v>
      </c>
      <c r="B55" s="121">
        <f>B30+B31+B32+B33+B34+B41+B42+B46+B48+B49+B50</f>
        <v>35638</v>
      </c>
      <c r="C55" s="113">
        <f>SUM(C41:C52)+C29+C28+C53+C54</f>
        <v>25127</v>
      </c>
      <c r="D55" s="101">
        <f>B55+C55</f>
        <v>60765</v>
      </c>
      <c r="E55" s="101">
        <f>D55-B55</f>
        <v>25127</v>
      </c>
      <c r="F55" s="101"/>
    </row>
    <row r="56" spans="1:6" ht="12.75">
      <c r="A56" s="95"/>
      <c r="B56" s="98"/>
      <c r="C56" s="117"/>
      <c r="D56" s="99"/>
      <c r="E56" s="100"/>
      <c r="F56" s="95"/>
    </row>
    <row r="57" spans="1:6" s="114" customFormat="1" ht="12.75">
      <c r="A57" s="97" t="s">
        <v>49</v>
      </c>
      <c r="B57" s="123">
        <f>B23+B25+B27+B28+B29+B55</f>
        <v>75468</v>
      </c>
      <c r="C57" s="111">
        <f>C55+C23</f>
        <v>25232</v>
      </c>
      <c r="D57" s="115">
        <f>B57+C57</f>
        <v>100700</v>
      </c>
      <c r="E57" s="116">
        <f>D57-B57</f>
        <v>25232</v>
      </c>
      <c r="F57" s="97"/>
    </row>
    <row r="58" spans="1:6" ht="12.75">
      <c r="A58" s="103"/>
      <c r="B58" s="122"/>
      <c r="C58" s="118"/>
      <c r="D58" s="118"/>
      <c r="E58" s="119"/>
      <c r="F58" s="103"/>
    </row>
    <row r="59" spans="2:5" ht="12.75">
      <c r="B59" s="124"/>
      <c r="C59" s="112"/>
      <c r="D59" s="112"/>
      <c r="E59" s="112"/>
    </row>
    <row r="60" spans="2:5" ht="12.75">
      <c r="B60" s="124"/>
      <c r="C60" s="112"/>
      <c r="D60" s="112"/>
      <c r="E60" s="112"/>
    </row>
    <row r="61" spans="2:5" ht="12.75">
      <c r="B61" s="124"/>
      <c r="C61" s="112"/>
      <c r="D61" s="112"/>
      <c r="E61" s="112"/>
    </row>
    <row r="62" spans="2:5" ht="12.75">
      <c r="B62" s="124"/>
      <c r="C62" s="112"/>
      <c r="D62" s="112"/>
      <c r="E62" s="112"/>
    </row>
    <row r="63" spans="2:5" ht="12.75">
      <c r="B63" s="124"/>
      <c r="C63" s="112"/>
      <c r="D63" s="112"/>
      <c r="E63" s="112"/>
    </row>
    <row r="64" spans="2:5" ht="12.75">
      <c r="B64" s="124"/>
      <c r="C64" s="112"/>
      <c r="D64" s="112"/>
      <c r="E64" s="112"/>
    </row>
    <row r="65" spans="2:5" ht="12.75">
      <c r="B65" s="124"/>
      <c r="C65" s="112"/>
      <c r="D65" s="112"/>
      <c r="E65" s="112"/>
    </row>
    <row r="66" spans="2:5" ht="12.75">
      <c r="B66" s="124"/>
      <c r="C66" s="112"/>
      <c r="D66" s="112"/>
      <c r="E66" s="112"/>
    </row>
    <row r="67" spans="2:5" ht="12.75">
      <c r="B67" s="124"/>
      <c r="C67" s="112"/>
      <c r="D67" s="112"/>
      <c r="E67" s="112"/>
    </row>
    <row r="68" spans="2:5" ht="12.75">
      <c r="B68" s="124"/>
      <c r="C68" s="112"/>
      <c r="D68" s="112"/>
      <c r="E68" s="112"/>
    </row>
    <row r="69" spans="2:5" ht="12.75">
      <c r="B69" s="124"/>
      <c r="C69" s="112"/>
      <c r="D69" s="112"/>
      <c r="E69" s="112"/>
    </row>
    <row r="70" spans="2:5" ht="12.75">
      <c r="B70" s="124"/>
      <c r="C70" s="112"/>
      <c r="D70" s="112"/>
      <c r="E70" s="112"/>
    </row>
    <row r="71" spans="2:5" ht="12.75">
      <c r="B71" s="124"/>
      <c r="C71" s="112"/>
      <c r="D71" s="112"/>
      <c r="E71" s="112"/>
    </row>
    <row r="72" spans="2:5" ht="12.75">
      <c r="B72" s="124"/>
      <c r="C72" s="112"/>
      <c r="D72" s="112"/>
      <c r="E72" s="112"/>
    </row>
    <row r="73" spans="2:5" ht="12.75">
      <c r="B73" s="124"/>
      <c r="C73" s="112"/>
      <c r="D73" s="112"/>
      <c r="E73" s="112"/>
    </row>
    <row r="74" spans="2:5" ht="12.75">
      <c r="B74" s="124"/>
      <c r="C74" s="112"/>
      <c r="D74" s="112"/>
      <c r="E74" s="112"/>
    </row>
    <row r="75" spans="2:5" ht="12.75">
      <c r="B75" s="124"/>
      <c r="C75" s="112"/>
      <c r="D75" s="112"/>
      <c r="E75" s="112"/>
    </row>
    <row r="76" spans="2:5" ht="12.75">
      <c r="B76" s="124"/>
      <c r="C76" s="112"/>
      <c r="D76" s="112"/>
      <c r="E76" s="112"/>
    </row>
  </sheetData>
  <mergeCells count="12">
    <mergeCell ref="A3:A5"/>
    <mergeCell ref="C3:C5"/>
    <mergeCell ref="D3:D5"/>
    <mergeCell ref="A36:A38"/>
    <mergeCell ref="C36:C38"/>
    <mergeCell ref="D36:D38"/>
    <mergeCell ref="F3:F5"/>
    <mergeCell ref="F36:F38"/>
    <mergeCell ref="E36:E38"/>
    <mergeCell ref="B3:B5"/>
    <mergeCell ref="B36:B38"/>
    <mergeCell ref="E3:E5"/>
  </mergeCells>
  <printOptions/>
  <pageMargins left="0.7874015748031497" right="0.7874015748031497" top="1.04" bottom="0.984251968503937" header="0.5118110236220472" footer="0.5118110236220472"/>
  <pageSetup horizontalDpi="300" verticalDpi="300" orientation="landscape" paperSize="9" r:id="rId1"/>
  <headerFooter alignWithMargins="0">
    <oddHeader>&amp;C2002. évi lakás és nem lakás célu ingatlanok felújítások&amp;R6.sz.melléklet
a 39/2002.(XII.19.)önkormányzati rendelethez
(ezer Ft-ban)</oddHeader>
    <oddFooter>&amp;L&amp;D  &amp;T&amp;C&amp;F/&amp;A/Szalafainé&amp;R&amp;P/&amp;N</oddFooter>
  </headerFooter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6" sqref="A56"/>
    </sheetView>
  </sheetViews>
  <sheetFormatPr defaultColWidth="9.140625" defaultRowHeight="12.75"/>
  <cols>
    <col min="1" max="1" width="56.140625" style="0" customWidth="1"/>
    <col min="2" max="2" width="11.7109375" style="54" customWidth="1"/>
    <col min="3" max="3" width="10.8515625" style="54" customWidth="1"/>
    <col min="4" max="6" width="9.140625" style="56" customWidth="1"/>
    <col min="7" max="7" width="8.8515625" style="58" customWidth="1"/>
    <col min="8" max="8" width="13.57421875" style="56" customWidth="1"/>
  </cols>
  <sheetData>
    <row r="1" spans="1:8" ht="12.75">
      <c r="A1" s="45"/>
      <c r="B1" s="23"/>
      <c r="C1" s="83"/>
      <c r="D1" s="45"/>
      <c r="E1" s="85"/>
      <c r="F1" s="85"/>
      <c r="G1" s="30"/>
      <c r="H1" s="23"/>
    </row>
    <row r="2" spans="1:8" ht="12.75">
      <c r="A2" s="46"/>
      <c r="B2" s="25" t="s">
        <v>56</v>
      </c>
      <c r="C2" s="84" t="s">
        <v>56</v>
      </c>
      <c r="D2" s="88" t="s">
        <v>57</v>
      </c>
      <c r="E2" s="89"/>
      <c r="F2" s="86" t="s">
        <v>58</v>
      </c>
      <c r="G2" s="31" t="s">
        <v>59</v>
      </c>
      <c r="H2" s="25" t="s">
        <v>5</v>
      </c>
    </row>
    <row r="3" spans="1:8" ht="14.25">
      <c r="A3" s="47" t="s">
        <v>1</v>
      </c>
      <c r="B3" s="25" t="s">
        <v>60</v>
      </c>
      <c r="C3" s="84" t="s">
        <v>61</v>
      </c>
      <c r="D3" s="90" t="s">
        <v>62</v>
      </c>
      <c r="E3" s="91"/>
      <c r="F3" s="86" t="s">
        <v>77</v>
      </c>
      <c r="G3" s="31" t="s">
        <v>64</v>
      </c>
      <c r="H3" s="26"/>
    </row>
    <row r="4" spans="1:8" ht="12.75">
      <c r="A4" s="48"/>
      <c r="B4" s="27" t="s">
        <v>6</v>
      </c>
      <c r="C4" s="27" t="s">
        <v>6</v>
      </c>
      <c r="D4" s="87" t="s">
        <v>65</v>
      </c>
      <c r="E4" s="87" t="s">
        <v>64</v>
      </c>
      <c r="F4" s="28" t="s">
        <v>66</v>
      </c>
      <c r="G4" s="32"/>
      <c r="H4" s="29"/>
    </row>
    <row r="5" spans="1:8" ht="12.75">
      <c r="A5" s="49"/>
      <c r="B5" s="33"/>
      <c r="C5" s="33"/>
      <c r="D5" s="34"/>
      <c r="E5" s="60"/>
      <c r="F5" s="34"/>
      <c r="G5" s="35"/>
      <c r="H5" s="24"/>
    </row>
    <row r="6" spans="1:8" ht="12.75">
      <c r="A6" s="50" t="s">
        <v>50</v>
      </c>
      <c r="B6" s="33"/>
      <c r="C6" s="33"/>
      <c r="D6" s="34"/>
      <c r="E6" s="60"/>
      <c r="F6" s="34"/>
      <c r="G6" s="35"/>
      <c r="H6" s="24"/>
    </row>
    <row r="7" spans="1:8" ht="12.75">
      <c r="A7" s="49" t="s">
        <v>12</v>
      </c>
      <c r="B7" s="33">
        <v>0</v>
      </c>
      <c r="C7" s="33">
        <v>75</v>
      </c>
      <c r="D7" s="34">
        <v>75</v>
      </c>
      <c r="E7" s="60">
        <v>100</v>
      </c>
      <c r="F7" s="34">
        <v>76</v>
      </c>
      <c r="G7" s="35">
        <v>100</v>
      </c>
      <c r="H7" s="24"/>
    </row>
    <row r="8" spans="1:8" ht="12.75">
      <c r="A8" s="49" t="s">
        <v>14</v>
      </c>
      <c r="B8" s="33">
        <v>0</v>
      </c>
      <c r="C8" s="33">
        <v>235</v>
      </c>
      <c r="D8" s="34">
        <v>235</v>
      </c>
      <c r="E8" s="60">
        <v>100</v>
      </c>
      <c r="F8" s="33">
        <v>235</v>
      </c>
      <c r="G8" s="35">
        <v>100</v>
      </c>
      <c r="H8" s="24"/>
    </row>
    <row r="9" spans="1:8" ht="12.75">
      <c r="A9" s="49" t="s">
        <v>15</v>
      </c>
      <c r="B9" s="33">
        <v>0</v>
      </c>
      <c r="C9" s="33">
        <v>528</v>
      </c>
      <c r="D9" s="34">
        <v>528</v>
      </c>
      <c r="E9" s="60">
        <v>100</v>
      </c>
      <c r="F9" s="64" t="s">
        <v>67</v>
      </c>
      <c r="G9" s="65" t="s">
        <v>67</v>
      </c>
      <c r="H9" s="24"/>
    </row>
    <row r="10" spans="1:8" ht="12.75">
      <c r="A10" s="49" t="s">
        <v>16</v>
      </c>
      <c r="B10" s="33">
        <v>0</v>
      </c>
      <c r="C10" s="33">
        <v>157</v>
      </c>
      <c r="D10" s="34">
        <v>157</v>
      </c>
      <c r="E10" s="60">
        <v>100</v>
      </c>
      <c r="F10" s="64" t="s">
        <v>67</v>
      </c>
      <c r="G10" s="65" t="s">
        <v>67</v>
      </c>
      <c r="H10" s="24"/>
    </row>
    <row r="11" spans="1:8" ht="12.75">
      <c r="A11" s="49" t="s">
        <v>17</v>
      </c>
      <c r="B11" s="33"/>
      <c r="C11" s="33"/>
      <c r="D11" s="34"/>
      <c r="E11" s="60"/>
      <c r="F11" s="64"/>
      <c r="G11" s="65"/>
      <c r="H11" s="24"/>
    </row>
    <row r="12" spans="1:8" ht="12.75">
      <c r="A12" s="49" t="s">
        <v>18</v>
      </c>
      <c r="B12" s="33">
        <v>0</v>
      </c>
      <c r="C12" s="33">
        <v>37</v>
      </c>
      <c r="D12" s="34">
        <v>37</v>
      </c>
      <c r="E12" s="60">
        <v>100</v>
      </c>
      <c r="F12" s="64" t="s">
        <v>67</v>
      </c>
      <c r="G12" s="65" t="s">
        <v>67</v>
      </c>
      <c r="H12" s="24"/>
    </row>
    <row r="13" spans="1:8" ht="12.75">
      <c r="A13" s="49" t="s">
        <v>19</v>
      </c>
      <c r="B13" s="33">
        <v>0</v>
      </c>
      <c r="C13" s="33">
        <v>373</v>
      </c>
      <c r="D13" s="34">
        <v>373</v>
      </c>
      <c r="E13" s="60">
        <v>100</v>
      </c>
      <c r="F13" s="34">
        <v>373</v>
      </c>
      <c r="G13" s="35">
        <v>100</v>
      </c>
      <c r="H13" s="24"/>
    </row>
    <row r="14" spans="1:8" ht="12.75">
      <c r="A14" s="49" t="s">
        <v>20</v>
      </c>
      <c r="B14" s="33"/>
      <c r="C14" s="33"/>
      <c r="D14" s="34"/>
      <c r="E14" s="60"/>
      <c r="F14" s="34"/>
      <c r="G14" s="35"/>
      <c r="H14" s="24"/>
    </row>
    <row r="15" spans="1:8" ht="12.75">
      <c r="A15" s="49" t="s">
        <v>21</v>
      </c>
      <c r="B15" s="33">
        <v>0</v>
      </c>
      <c r="C15" s="33">
        <v>2035</v>
      </c>
      <c r="D15" s="34">
        <v>2035</v>
      </c>
      <c r="E15" s="60">
        <v>100</v>
      </c>
      <c r="F15" s="34">
        <v>1785</v>
      </c>
      <c r="G15" s="35">
        <v>100</v>
      </c>
      <c r="H15" s="24"/>
    </row>
    <row r="16" spans="1:8" ht="12.75">
      <c r="A16" s="49" t="s">
        <v>22</v>
      </c>
      <c r="B16" s="33"/>
      <c r="C16" s="33"/>
      <c r="D16" s="34"/>
      <c r="E16" s="60"/>
      <c r="F16" s="34"/>
      <c r="G16" s="35"/>
      <c r="H16" s="24"/>
    </row>
    <row r="17" spans="1:8" s="43" customFormat="1" ht="12.75">
      <c r="A17" s="75" t="s">
        <v>23</v>
      </c>
      <c r="B17" s="53">
        <v>0</v>
      </c>
      <c r="C17" s="53">
        <v>11782</v>
      </c>
      <c r="D17" s="55">
        <v>11782</v>
      </c>
      <c r="E17" s="61">
        <v>100</v>
      </c>
      <c r="F17" s="55">
        <v>11081</v>
      </c>
      <c r="G17" s="57">
        <v>94</v>
      </c>
      <c r="H17" s="59"/>
    </row>
    <row r="18" spans="1:8" ht="12.75">
      <c r="A18" s="49" t="s">
        <v>24</v>
      </c>
      <c r="B18" s="33"/>
      <c r="C18" s="33"/>
      <c r="D18" s="34"/>
      <c r="E18" s="62"/>
      <c r="F18" s="34"/>
      <c r="G18" s="35"/>
      <c r="H18" s="24"/>
    </row>
    <row r="19" spans="1:8" s="42" customFormat="1" ht="12.75">
      <c r="A19" s="49" t="s">
        <v>23</v>
      </c>
      <c r="B19" s="33">
        <v>0</v>
      </c>
      <c r="C19" s="33">
        <v>3918</v>
      </c>
      <c r="D19" s="33">
        <v>3918</v>
      </c>
      <c r="E19" s="62">
        <v>100</v>
      </c>
      <c r="F19" s="34">
        <v>2745</v>
      </c>
      <c r="G19" s="35">
        <v>72</v>
      </c>
      <c r="H19" s="44"/>
    </row>
    <row r="20" spans="1:8" ht="12.75">
      <c r="A20" s="49" t="s">
        <v>25</v>
      </c>
      <c r="B20" s="33">
        <v>0</v>
      </c>
      <c r="C20" s="33">
        <v>4950</v>
      </c>
      <c r="D20" s="33">
        <v>4950</v>
      </c>
      <c r="E20" s="62">
        <v>100</v>
      </c>
      <c r="F20" s="34">
        <v>4950</v>
      </c>
      <c r="G20" s="35">
        <v>100</v>
      </c>
      <c r="H20" s="24"/>
    </row>
    <row r="21" spans="1:8" ht="12.75">
      <c r="A21" s="49"/>
      <c r="B21" s="33"/>
      <c r="C21" s="33"/>
      <c r="D21" s="33"/>
      <c r="E21" s="62"/>
      <c r="F21" s="34"/>
      <c r="G21" s="36"/>
      <c r="H21" s="24"/>
    </row>
    <row r="22" spans="1:8" s="41" customFormat="1" ht="12.75">
      <c r="A22" s="51" t="s">
        <v>51</v>
      </c>
      <c r="B22" s="37">
        <f>SUM(B7:B20)</f>
        <v>0</v>
      </c>
      <c r="C22" s="37">
        <f>SUM(C7:C20)</f>
        <v>24090</v>
      </c>
      <c r="D22" s="37">
        <f>SUM(D7:D20)</f>
        <v>24090</v>
      </c>
      <c r="E22" s="63">
        <f>D22/C22*100</f>
        <v>100</v>
      </c>
      <c r="F22" s="38">
        <f>SUM(F7:F20)</f>
        <v>21245</v>
      </c>
      <c r="G22" s="39">
        <f>F22/D22*100</f>
        <v>88.19012038190121</v>
      </c>
      <c r="H22" s="40"/>
    </row>
    <row r="23" spans="1:8" ht="12.75">
      <c r="A23" s="76" t="s">
        <v>76</v>
      </c>
      <c r="B23" s="33"/>
      <c r="C23" s="33"/>
      <c r="D23" s="33"/>
      <c r="E23" s="62"/>
      <c r="F23" s="34"/>
      <c r="G23" s="36"/>
      <c r="H23" s="24"/>
    </row>
    <row r="24" spans="1:8" ht="12.75">
      <c r="A24" s="49" t="s">
        <v>28</v>
      </c>
      <c r="B24" s="33">
        <v>7500</v>
      </c>
      <c r="C24" s="33">
        <v>7500</v>
      </c>
      <c r="D24" s="33">
        <v>5489</v>
      </c>
      <c r="E24" s="62">
        <v>49</v>
      </c>
      <c r="F24" s="34">
        <v>5489</v>
      </c>
      <c r="G24" s="36">
        <v>49</v>
      </c>
      <c r="H24" s="24"/>
    </row>
    <row r="25" spans="1:8" ht="12.75">
      <c r="A25" s="49" t="s">
        <v>29</v>
      </c>
      <c r="B25" s="33"/>
      <c r="C25" s="33"/>
      <c r="D25" s="33"/>
      <c r="E25" s="62"/>
      <c r="F25" s="34"/>
      <c r="G25" s="36"/>
      <c r="H25" s="24"/>
    </row>
    <row r="26" spans="1:8" ht="12.75">
      <c r="A26" s="49" t="s">
        <v>30</v>
      </c>
      <c r="B26" s="33">
        <v>2000</v>
      </c>
      <c r="C26" s="33">
        <v>2000</v>
      </c>
      <c r="D26" s="33">
        <v>780</v>
      </c>
      <c r="E26" s="62">
        <v>39</v>
      </c>
      <c r="F26" s="64" t="s">
        <v>67</v>
      </c>
      <c r="G26" s="65" t="s">
        <v>67</v>
      </c>
      <c r="H26" s="24"/>
    </row>
    <row r="27" spans="1:8" ht="12.75">
      <c r="A27" s="49" t="s">
        <v>31</v>
      </c>
      <c r="B27" s="33">
        <v>1300</v>
      </c>
      <c r="C27" s="33">
        <v>1300</v>
      </c>
      <c r="D27" s="33">
        <v>1300</v>
      </c>
      <c r="E27" s="62">
        <v>100</v>
      </c>
      <c r="F27" s="34">
        <v>1300</v>
      </c>
      <c r="G27" s="36">
        <v>100</v>
      </c>
      <c r="H27" s="24"/>
    </row>
    <row r="28" spans="1:8" ht="12.75">
      <c r="A28" s="49" t="s">
        <v>32</v>
      </c>
      <c r="B28" s="33">
        <v>5000</v>
      </c>
      <c r="C28" s="33">
        <v>4940</v>
      </c>
      <c r="D28" s="64" t="s">
        <v>67</v>
      </c>
      <c r="E28" s="64" t="s">
        <v>67</v>
      </c>
      <c r="F28" s="64" t="s">
        <v>67</v>
      </c>
      <c r="G28" s="64" t="s">
        <v>67</v>
      </c>
      <c r="H28" s="24"/>
    </row>
    <row r="29" spans="1:8" ht="12.75">
      <c r="A29" s="76" t="s">
        <v>68</v>
      </c>
      <c r="B29" s="33">
        <v>14200</v>
      </c>
      <c r="C29" s="33">
        <v>97</v>
      </c>
      <c r="D29" s="64" t="s">
        <v>67</v>
      </c>
      <c r="E29" s="64" t="s">
        <v>67</v>
      </c>
      <c r="F29" s="64" t="s">
        <v>67</v>
      </c>
      <c r="G29" s="64" t="s">
        <v>67</v>
      </c>
      <c r="H29" s="24"/>
    </row>
    <row r="30" spans="1:8" ht="12.75">
      <c r="A30" s="52" t="s">
        <v>34</v>
      </c>
      <c r="B30" s="33" t="s">
        <v>35</v>
      </c>
      <c r="C30" s="33">
        <v>1472</v>
      </c>
      <c r="D30" s="33">
        <v>1472</v>
      </c>
      <c r="E30" s="62">
        <v>100</v>
      </c>
      <c r="F30" s="33">
        <v>1398</v>
      </c>
      <c r="G30" s="36">
        <v>94</v>
      </c>
      <c r="H30" s="24"/>
    </row>
    <row r="31" spans="1:8" ht="12.75">
      <c r="A31" s="49" t="s">
        <v>36</v>
      </c>
      <c r="B31" s="33" t="s">
        <v>35</v>
      </c>
      <c r="C31" s="33">
        <v>604</v>
      </c>
      <c r="D31" s="33">
        <v>604</v>
      </c>
      <c r="E31" s="62">
        <v>100</v>
      </c>
      <c r="F31" s="33">
        <v>604</v>
      </c>
      <c r="G31" s="36">
        <v>100</v>
      </c>
      <c r="H31" s="24"/>
    </row>
    <row r="32" spans="1:8" ht="12.75">
      <c r="A32" s="49" t="s">
        <v>37</v>
      </c>
      <c r="B32" s="33" t="s">
        <v>35</v>
      </c>
      <c r="C32" s="33">
        <v>1194</v>
      </c>
      <c r="D32" s="33">
        <v>1194</v>
      </c>
      <c r="E32" s="62">
        <v>100</v>
      </c>
      <c r="F32" s="33">
        <v>7</v>
      </c>
      <c r="G32" s="36">
        <v>1</v>
      </c>
      <c r="H32" s="24"/>
    </row>
    <row r="33" spans="1:8" s="67" customFormat="1" ht="12.75">
      <c r="A33" s="68" t="s">
        <v>38</v>
      </c>
      <c r="B33" s="69" t="s">
        <v>35</v>
      </c>
      <c r="C33" s="69">
        <v>0</v>
      </c>
      <c r="D33" s="70" t="s">
        <v>67</v>
      </c>
      <c r="E33" s="70" t="s">
        <v>67</v>
      </c>
      <c r="F33" s="70" t="s">
        <v>67</v>
      </c>
      <c r="G33" s="70" t="s">
        <v>67</v>
      </c>
      <c r="H33" s="71"/>
    </row>
    <row r="34" spans="1:8" ht="12.75">
      <c r="A34" s="45"/>
      <c r="B34" s="23"/>
      <c r="C34" s="83"/>
      <c r="D34" s="45"/>
      <c r="E34" s="85"/>
      <c r="F34" s="85"/>
      <c r="G34" s="30"/>
      <c r="H34" s="23"/>
    </row>
    <row r="35" spans="1:8" ht="12.75">
      <c r="A35" s="46"/>
      <c r="B35" s="25" t="s">
        <v>56</v>
      </c>
      <c r="C35" s="84" t="s">
        <v>56</v>
      </c>
      <c r="D35" s="88" t="s">
        <v>57</v>
      </c>
      <c r="E35" s="89"/>
      <c r="F35" s="86" t="s">
        <v>58</v>
      </c>
      <c r="G35" s="31" t="s">
        <v>59</v>
      </c>
      <c r="H35" s="25" t="s">
        <v>5</v>
      </c>
    </row>
    <row r="36" spans="1:8" ht="14.25">
      <c r="A36" s="47" t="s">
        <v>1</v>
      </c>
      <c r="B36" s="25" t="s">
        <v>60</v>
      </c>
      <c r="C36" s="84" t="s">
        <v>61</v>
      </c>
      <c r="D36" s="90" t="s">
        <v>62</v>
      </c>
      <c r="E36" s="91"/>
      <c r="F36" s="86" t="s">
        <v>77</v>
      </c>
      <c r="G36" s="31" t="s">
        <v>64</v>
      </c>
      <c r="H36" s="26"/>
    </row>
    <row r="37" spans="1:8" ht="12.75">
      <c r="A37" s="48"/>
      <c r="B37" s="27" t="s">
        <v>6</v>
      </c>
      <c r="C37" s="27" t="s">
        <v>6</v>
      </c>
      <c r="D37" s="87" t="s">
        <v>65</v>
      </c>
      <c r="E37" s="87" t="s">
        <v>64</v>
      </c>
      <c r="F37" s="28" t="s">
        <v>66</v>
      </c>
      <c r="G37" s="32"/>
      <c r="H37" s="29"/>
    </row>
    <row r="38" spans="1:8" ht="12.75">
      <c r="A38" s="49" t="s">
        <v>39</v>
      </c>
      <c r="B38" s="33"/>
      <c r="C38" s="33"/>
      <c r="D38" s="33"/>
      <c r="E38" s="62"/>
      <c r="F38" s="34"/>
      <c r="G38" s="36"/>
      <c r="H38" s="24"/>
    </row>
    <row r="39" spans="1:8" ht="12.75">
      <c r="A39" s="49" t="s">
        <v>40</v>
      </c>
      <c r="B39" s="33" t="s">
        <v>35</v>
      </c>
      <c r="C39" s="33">
        <v>1000</v>
      </c>
      <c r="D39" s="64" t="s">
        <v>67</v>
      </c>
      <c r="E39" s="64" t="s">
        <v>67</v>
      </c>
      <c r="F39" s="64" t="s">
        <v>67</v>
      </c>
      <c r="G39" s="64" t="s">
        <v>67</v>
      </c>
      <c r="H39" s="24"/>
    </row>
    <row r="40" spans="1:8" ht="12.75">
      <c r="A40" s="49" t="s">
        <v>41</v>
      </c>
      <c r="B40" s="33" t="s">
        <v>35</v>
      </c>
      <c r="C40" s="33">
        <v>9833</v>
      </c>
      <c r="D40" s="33">
        <v>9833</v>
      </c>
      <c r="E40" s="62">
        <v>100</v>
      </c>
      <c r="F40" s="33">
        <v>5212</v>
      </c>
      <c r="G40" s="62">
        <f>F40/D40*100</f>
        <v>53.00518661649547</v>
      </c>
      <c r="H40" s="24"/>
    </row>
    <row r="41" spans="1:8" ht="12.75">
      <c r="A41" s="49" t="s">
        <v>42</v>
      </c>
      <c r="B41" s="33" t="s">
        <v>35</v>
      </c>
      <c r="C41" s="33" t="s">
        <v>35</v>
      </c>
      <c r="D41" s="64" t="s">
        <v>67</v>
      </c>
      <c r="E41" s="64" t="s">
        <v>67</v>
      </c>
      <c r="F41" s="64" t="s">
        <v>67</v>
      </c>
      <c r="G41" s="64" t="s">
        <v>67</v>
      </c>
      <c r="H41" s="24"/>
    </row>
    <row r="42" spans="1:8" ht="12.75">
      <c r="A42" s="49" t="s">
        <v>43</v>
      </c>
      <c r="B42" s="33"/>
      <c r="C42" s="33"/>
      <c r="D42" s="33"/>
      <c r="E42" s="62"/>
      <c r="F42" s="33"/>
      <c r="G42" s="36"/>
      <c r="H42" s="24"/>
    </row>
    <row r="43" spans="1:8" ht="12.75">
      <c r="A43" s="49" t="s">
        <v>44</v>
      </c>
      <c r="B43" s="33" t="s">
        <v>35</v>
      </c>
      <c r="C43" s="33" t="s">
        <v>35</v>
      </c>
      <c r="D43" s="64" t="s">
        <v>67</v>
      </c>
      <c r="E43" s="64" t="s">
        <v>67</v>
      </c>
      <c r="F43" s="64" t="s">
        <v>67</v>
      </c>
      <c r="G43" s="64" t="s">
        <v>67</v>
      </c>
      <c r="H43" s="24"/>
    </row>
    <row r="44" spans="1:8" ht="12.75">
      <c r="A44" s="49" t="s">
        <v>45</v>
      </c>
      <c r="B44" s="33" t="s">
        <v>35</v>
      </c>
      <c r="C44" s="33">
        <v>1000</v>
      </c>
      <c r="D44" s="33">
        <v>966</v>
      </c>
      <c r="E44" s="62">
        <v>96</v>
      </c>
      <c r="F44" s="64" t="s">
        <v>67</v>
      </c>
      <c r="G44" s="64" t="s">
        <v>67</v>
      </c>
      <c r="H44" s="24"/>
    </row>
    <row r="45" spans="1:8" ht="12.75">
      <c r="A45" s="49" t="s">
        <v>52</v>
      </c>
      <c r="B45" s="64" t="s">
        <v>67</v>
      </c>
      <c r="C45" s="33">
        <v>7293</v>
      </c>
      <c r="D45" s="64" t="s">
        <v>67</v>
      </c>
      <c r="E45" s="64" t="s">
        <v>67</v>
      </c>
      <c r="F45" s="64" t="s">
        <v>67</v>
      </c>
      <c r="G45" s="64" t="s">
        <v>67</v>
      </c>
      <c r="H45" s="24"/>
    </row>
    <row r="46" spans="1:8" ht="12.75">
      <c r="A46" s="49" t="s">
        <v>54</v>
      </c>
      <c r="B46" s="64" t="s">
        <v>67</v>
      </c>
      <c r="C46" s="33">
        <v>13085</v>
      </c>
      <c r="D46" s="64" t="s">
        <v>67</v>
      </c>
      <c r="E46" s="64" t="s">
        <v>67</v>
      </c>
      <c r="F46" s="64" t="s">
        <v>67</v>
      </c>
      <c r="G46" s="64" t="s">
        <v>67</v>
      </c>
      <c r="H46" s="24"/>
    </row>
    <row r="47" spans="1:8" ht="12.75">
      <c r="A47" s="49" t="s">
        <v>74</v>
      </c>
      <c r="B47" s="64" t="s">
        <v>67</v>
      </c>
      <c r="C47" s="33">
        <v>60</v>
      </c>
      <c r="D47" s="33">
        <v>60</v>
      </c>
      <c r="E47" s="62">
        <v>100</v>
      </c>
      <c r="F47" s="33">
        <v>60</v>
      </c>
      <c r="G47" s="36">
        <v>100</v>
      </c>
      <c r="H47" s="24"/>
    </row>
    <row r="48" spans="1:8" s="78" customFormat="1" ht="12.75">
      <c r="A48" s="77" t="s">
        <v>48</v>
      </c>
      <c r="B48" s="79">
        <f>SUM(B24:B44)</f>
        <v>30000</v>
      </c>
      <c r="C48" s="79">
        <f>C29+C30+C31+C32+C39+C40+C44+C45+C46+C47</f>
        <v>35638</v>
      </c>
      <c r="D48" s="79">
        <f>SUM(D29:D44)</f>
        <v>14069</v>
      </c>
      <c r="E48" s="80">
        <f>D48/C48*100</f>
        <v>39.4775239912453</v>
      </c>
      <c r="F48" s="79">
        <f>SUM(F24:F44)</f>
        <v>14010</v>
      </c>
      <c r="G48" s="81">
        <f>F48/C48*100</f>
        <v>39.31197036870756</v>
      </c>
      <c r="H48" s="82"/>
    </row>
    <row r="49" spans="1:8" ht="12.75">
      <c r="A49" s="49"/>
      <c r="B49" s="33"/>
      <c r="C49" s="33"/>
      <c r="D49" s="33"/>
      <c r="E49" s="62"/>
      <c r="F49" s="33"/>
      <c r="G49" s="36"/>
      <c r="H49" s="24"/>
    </row>
    <row r="50" spans="1:8" s="41" customFormat="1" ht="12.75">
      <c r="A50" s="51" t="s">
        <v>49</v>
      </c>
      <c r="B50" s="37">
        <f>B48+B22</f>
        <v>30000</v>
      </c>
      <c r="C50" s="37">
        <f>C22+C24+C26+C27+C28+C48</f>
        <v>75468</v>
      </c>
      <c r="D50" s="37">
        <f>D48+D22</f>
        <v>38159</v>
      </c>
      <c r="E50" s="63">
        <f>D50/C50*100</f>
        <v>50.56315259447713</v>
      </c>
      <c r="F50" s="37">
        <f>F48+F22</f>
        <v>35255</v>
      </c>
      <c r="G50" s="39">
        <f>F50/C50*100</f>
        <v>46.71516404303811</v>
      </c>
      <c r="H50" s="40"/>
    </row>
    <row r="51" spans="2:8" ht="12.75">
      <c r="B51" s="72"/>
      <c r="C51" s="72"/>
      <c r="D51" s="73"/>
      <c r="E51" s="73"/>
      <c r="F51" s="73"/>
      <c r="G51" s="74"/>
      <c r="H51" s="73"/>
    </row>
    <row r="52" spans="2:8" ht="12.75">
      <c r="B52" s="72"/>
      <c r="C52" s="72"/>
      <c r="D52" s="73"/>
      <c r="E52" s="73"/>
      <c r="F52" s="73"/>
      <c r="G52" s="74"/>
      <c r="H52" s="73"/>
    </row>
    <row r="53" spans="2:8" ht="12.75">
      <c r="B53" s="72"/>
      <c r="C53" s="72"/>
      <c r="D53" s="73"/>
      <c r="E53" s="73"/>
      <c r="F53" s="120"/>
      <c r="G53" s="74"/>
      <c r="H53" s="73"/>
    </row>
    <row r="54" spans="2:8" ht="12.75">
      <c r="B54" s="72"/>
      <c r="C54" s="72"/>
      <c r="D54" s="73"/>
      <c r="E54" s="73"/>
      <c r="F54" s="73"/>
      <c r="G54" s="74"/>
      <c r="H54" s="73"/>
    </row>
    <row r="55" spans="2:8" ht="12.75">
      <c r="B55" s="72"/>
      <c r="C55" s="72"/>
      <c r="D55" s="73"/>
      <c r="E55" s="73"/>
      <c r="F55" s="73"/>
      <c r="G55" s="74"/>
      <c r="H55" s="73"/>
    </row>
    <row r="56" spans="2:8" ht="12.75">
      <c r="B56" s="72"/>
      <c r="C56" s="72"/>
      <c r="D56" s="73"/>
      <c r="E56" s="73"/>
      <c r="F56" s="73"/>
      <c r="G56" s="74"/>
      <c r="H56" s="73"/>
    </row>
    <row r="57" spans="2:8" ht="12.75">
      <c r="B57" s="72"/>
      <c r="C57" s="72"/>
      <c r="D57" s="73"/>
      <c r="E57" s="73"/>
      <c r="F57" s="73"/>
      <c r="G57" s="74"/>
      <c r="H57" s="73"/>
    </row>
    <row r="58" spans="2:8" ht="12.75">
      <c r="B58" s="72"/>
      <c r="C58" s="72"/>
      <c r="D58" s="73"/>
      <c r="E58" s="73"/>
      <c r="F58" s="73"/>
      <c r="G58" s="74"/>
      <c r="H58" s="73"/>
    </row>
    <row r="59" spans="2:8" ht="12.75">
      <c r="B59" s="72"/>
      <c r="C59" s="72"/>
      <c r="D59" s="73"/>
      <c r="E59" s="73"/>
      <c r="F59" s="73"/>
      <c r="G59" s="74"/>
      <c r="H59" s="73"/>
    </row>
    <row r="60" spans="2:8" ht="12.75">
      <c r="B60" s="72"/>
      <c r="C60" s="72"/>
      <c r="D60" s="73"/>
      <c r="E60" s="73"/>
      <c r="F60" s="73"/>
      <c r="G60" s="74"/>
      <c r="H60" s="73"/>
    </row>
    <row r="61" spans="2:8" ht="12.75">
      <c r="B61" s="72"/>
      <c r="C61" s="72"/>
      <c r="D61" s="73"/>
      <c r="E61" s="73"/>
      <c r="F61" s="73"/>
      <c r="G61" s="74"/>
      <c r="H61" s="73"/>
    </row>
    <row r="62" spans="2:8" ht="12.75">
      <c r="B62" s="72"/>
      <c r="C62" s="72"/>
      <c r="D62" s="73"/>
      <c r="E62" s="73"/>
      <c r="F62" s="73"/>
      <c r="G62" s="74"/>
      <c r="H62" s="73"/>
    </row>
    <row r="63" spans="2:8" ht="12.75">
      <c r="B63" s="72"/>
      <c r="C63" s="72"/>
      <c r="D63" s="73"/>
      <c r="E63" s="73"/>
      <c r="F63" s="73"/>
      <c r="G63" s="74"/>
      <c r="H63" s="73"/>
    </row>
    <row r="64" spans="2:8" ht="12.75">
      <c r="B64" s="72"/>
      <c r="C64" s="72"/>
      <c r="D64" s="73"/>
      <c r="E64" s="73"/>
      <c r="F64" s="73"/>
      <c r="G64" s="74"/>
      <c r="H64" s="73"/>
    </row>
    <row r="65" spans="2:8" ht="12.75">
      <c r="B65" s="72"/>
      <c r="C65" s="72"/>
      <c r="D65" s="73"/>
      <c r="E65" s="73"/>
      <c r="F65" s="73"/>
      <c r="G65" s="74"/>
      <c r="H65" s="73"/>
    </row>
    <row r="66" spans="2:8" ht="12.75">
      <c r="B66" s="72"/>
      <c r="C66" s="72"/>
      <c r="D66" s="73"/>
      <c r="E66" s="73"/>
      <c r="F66" s="73"/>
      <c r="G66" s="74"/>
      <c r="H66" s="73"/>
    </row>
    <row r="67" spans="2:8" ht="12.75">
      <c r="B67" s="72"/>
      <c r="C67" s="72"/>
      <c r="D67" s="73"/>
      <c r="E67" s="73"/>
      <c r="F67" s="73"/>
      <c r="G67" s="74"/>
      <c r="H67" s="73"/>
    </row>
    <row r="68" spans="2:8" ht="12.75">
      <c r="B68" s="72"/>
      <c r="C68" s="72"/>
      <c r="D68" s="73"/>
      <c r="E68" s="73"/>
      <c r="F68" s="73"/>
      <c r="G68" s="74"/>
      <c r="H68" s="73"/>
    </row>
    <row r="69" spans="2:8" ht="12.75">
      <c r="B69" s="72"/>
      <c r="C69" s="72"/>
      <c r="D69" s="73"/>
      <c r="E69" s="73"/>
      <c r="F69" s="73"/>
      <c r="G69" s="74"/>
      <c r="H69" s="73"/>
    </row>
    <row r="70" spans="2:8" ht="12.75">
      <c r="B70" s="72"/>
      <c r="C70" s="72"/>
      <c r="D70" s="73"/>
      <c r="E70" s="73"/>
      <c r="F70" s="73"/>
      <c r="G70" s="74"/>
      <c r="H70" s="73"/>
    </row>
    <row r="71" spans="2:8" ht="12.75">
      <c r="B71" s="72"/>
      <c r="C71" s="72"/>
      <c r="D71" s="73"/>
      <c r="E71" s="73"/>
      <c r="F71" s="73"/>
      <c r="G71" s="74"/>
      <c r="H71" s="73"/>
    </row>
    <row r="72" spans="2:8" ht="12.75">
      <c r="B72" s="72"/>
      <c r="C72" s="72"/>
      <c r="D72" s="73"/>
      <c r="E72" s="73"/>
      <c r="F72" s="73"/>
      <c r="G72" s="74"/>
      <c r="H72" s="73"/>
    </row>
    <row r="73" spans="2:8" ht="12.75">
      <c r="B73" s="72"/>
      <c r="C73" s="72"/>
      <c r="D73" s="73"/>
      <c r="E73" s="73"/>
      <c r="F73" s="73"/>
      <c r="G73" s="74"/>
      <c r="H73" s="73"/>
    </row>
    <row r="74" spans="2:8" ht="12.75">
      <c r="B74" s="72"/>
      <c r="C74" s="72"/>
      <c r="D74" s="73"/>
      <c r="E74" s="73"/>
      <c r="F74" s="73"/>
      <c r="G74" s="74"/>
      <c r="H74" s="73"/>
    </row>
    <row r="75" spans="2:8" ht="12.75">
      <c r="B75" s="72"/>
      <c r="C75" s="72"/>
      <c r="D75" s="73"/>
      <c r="E75" s="73"/>
      <c r="F75" s="73"/>
      <c r="G75" s="74"/>
      <c r="H75" s="73"/>
    </row>
    <row r="76" spans="2:8" ht="12.75">
      <c r="B76" s="72"/>
      <c r="C76" s="72"/>
      <c r="D76" s="73"/>
      <c r="E76" s="73"/>
      <c r="F76" s="73"/>
      <c r="G76" s="74"/>
      <c r="H76" s="73"/>
    </row>
    <row r="77" spans="2:8" ht="12.75">
      <c r="B77" s="72"/>
      <c r="C77" s="72"/>
      <c r="D77" s="73"/>
      <c r="E77" s="73"/>
      <c r="F77" s="73"/>
      <c r="G77" s="74"/>
      <c r="H77" s="73"/>
    </row>
    <row r="78" spans="2:8" ht="12.75">
      <c r="B78" s="72"/>
      <c r="C78" s="72"/>
      <c r="D78" s="73"/>
      <c r="E78" s="73"/>
      <c r="F78" s="73"/>
      <c r="G78" s="74"/>
      <c r="H78" s="73"/>
    </row>
    <row r="79" spans="2:8" ht="12.75">
      <c r="B79" s="72"/>
      <c r="C79" s="72"/>
      <c r="D79" s="73"/>
      <c r="E79" s="73"/>
      <c r="F79" s="73"/>
      <c r="G79" s="74"/>
      <c r="H79" s="73"/>
    </row>
    <row r="80" spans="2:8" ht="12.75">
      <c r="B80" s="72"/>
      <c r="C80" s="72"/>
      <c r="D80" s="73"/>
      <c r="E80" s="73"/>
      <c r="F80" s="73"/>
      <c r="G80" s="74"/>
      <c r="H80" s="73"/>
    </row>
    <row r="81" spans="2:8" ht="12.75">
      <c r="B81" s="72"/>
      <c r="C81" s="72"/>
      <c r="D81" s="73"/>
      <c r="E81" s="73"/>
      <c r="F81" s="73"/>
      <c r="G81" s="74"/>
      <c r="H81" s="73"/>
    </row>
    <row r="82" spans="2:8" ht="12.75">
      <c r="B82" s="72"/>
      <c r="C82" s="72"/>
      <c r="D82" s="73"/>
      <c r="E82" s="73"/>
      <c r="F82" s="73"/>
      <c r="G82" s="74"/>
      <c r="H82" s="73"/>
    </row>
    <row r="83" spans="2:8" ht="12.75">
      <c r="B83" s="72"/>
      <c r="C83" s="72"/>
      <c r="D83" s="73"/>
      <c r="E83" s="73"/>
      <c r="F83" s="73"/>
      <c r="G83" s="74"/>
      <c r="H83" s="73"/>
    </row>
    <row r="84" spans="2:8" ht="12.75">
      <c r="B84" s="72"/>
      <c r="C84" s="72"/>
      <c r="D84" s="73"/>
      <c r="E84" s="73"/>
      <c r="F84" s="73"/>
      <c r="G84" s="74"/>
      <c r="H84" s="73"/>
    </row>
    <row r="85" spans="2:8" ht="12.75">
      <c r="B85" s="72"/>
      <c r="C85" s="72"/>
      <c r="D85" s="73"/>
      <c r="E85" s="73"/>
      <c r="F85" s="73"/>
      <c r="G85" s="74"/>
      <c r="H85" s="73"/>
    </row>
    <row r="86" spans="2:8" ht="12.75">
      <c r="B86" s="72"/>
      <c r="C86" s="72"/>
      <c r="D86" s="73"/>
      <c r="E86" s="73"/>
      <c r="F86" s="73"/>
      <c r="G86" s="74"/>
      <c r="H86" s="73"/>
    </row>
    <row r="87" spans="2:8" ht="12.75">
      <c r="B87" s="72"/>
      <c r="C87" s="72"/>
      <c r="D87" s="73"/>
      <c r="E87" s="73"/>
      <c r="F87" s="73"/>
      <c r="G87" s="74"/>
      <c r="H87" s="73"/>
    </row>
    <row r="88" spans="2:8" ht="12.75">
      <c r="B88" s="72"/>
      <c r="C88" s="72"/>
      <c r="D88" s="73"/>
      <c r="E88" s="73"/>
      <c r="F88" s="73"/>
      <c r="G88" s="74"/>
      <c r="H88" s="73"/>
    </row>
  </sheetData>
  <printOptions/>
  <pageMargins left="0.75" right="0.75" top="1.14" bottom="1.33" header="0.5" footer="0.5"/>
  <pageSetup horizontalDpi="300" verticalDpi="300" orientation="landscape" paperSize="9" r:id="rId1"/>
  <headerFooter alignWithMargins="0">
    <oddHeader>&amp;C2002. évi lakás és nem lakás célú ingatlanok felújítása&amp;R6. sz. táblázat
(ezer Ft-ban)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