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1"/>
  </bookViews>
  <sheets>
    <sheet name="Eszközök" sheetId="1" r:id="rId1"/>
    <sheet name="Források" sheetId="2" r:id="rId2"/>
  </sheets>
  <definedNames>
    <definedName name="_xlnm.Print_Titles" localSheetId="0">'Eszközök'!$A:$A,'Eszközök'!$1:$4</definedName>
    <definedName name="_xlnm.Print_Titles" localSheetId="1">'Források'!$1:$4</definedName>
  </definedNames>
  <calcPr fullCalcOnLoad="1"/>
</workbook>
</file>

<file path=xl/sharedStrings.xml><?xml version="1.0" encoding="utf-8"?>
<sst xmlns="http://schemas.openxmlformats.org/spreadsheetml/2006/main" count="164" uniqueCount="102">
  <si>
    <t>Megnevezés</t>
  </si>
  <si>
    <t>Tárgyi eszközök és</t>
  </si>
  <si>
    <t>Nettó értékből</t>
  </si>
  <si>
    <t>Beruhá-</t>
  </si>
  <si>
    <t>Befektetett</t>
  </si>
  <si>
    <t>Üzemel-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</si>
  <si>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</si>
  <si>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</si>
  <si>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</si>
  <si>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</si>
  <si>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</si>
  <si>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</si>
  <si>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</si>
  <si>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zások</t>
  </si>
  <si>
    <t>pénzügyi</t>
  </si>
  <si>
    <t>tetésre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</si>
  <si>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</si>
  <si>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</si>
  <si>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</si>
  <si>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</si>
  <si>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</si>
  <si>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</si>
  <si>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</si>
  <si>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</si>
  <si>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</si>
  <si>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</si>
  <si>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</si>
  <si>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 xml:space="preserve"> </t>
  </si>
  <si>
    <t>berendezések</t>
  </si>
  <si>
    <t>átadott</t>
  </si>
  <si>
    <t>összesen</t>
  </si>
  <si>
    <t>lések</t>
  </si>
  <si>
    <t>papírok</t>
  </si>
  <si>
    <t>érték</t>
  </si>
  <si>
    <t>felszerelések</t>
  </si>
  <si>
    <t>elszámolások</t>
  </si>
  <si>
    <t>Városgondnokság</t>
  </si>
  <si>
    <t>Bölcsődei Központ</t>
  </si>
  <si>
    <t>Családsegítő Központ</t>
  </si>
  <si>
    <t>Szociális Gondozási Központ</t>
  </si>
  <si>
    <t>Liget Idősek Otthona</t>
  </si>
  <si>
    <t>STILTEX Szociális Foglalkoztató</t>
  </si>
  <si>
    <t>Bartók B. Általános Iskola</t>
  </si>
  <si>
    <t>Berzsenyi D. Általános Iskola</t>
  </si>
  <si>
    <t>Gárdonyi G. Általános Iskola</t>
  </si>
  <si>
    <t>Németh I. Általános Iskola</t>
  </si>
  <si>
    <t>Kisfaludy Általános Iskola</t>
  </si>
  <si>
    <t>Kinizsi Ltp-i Általános Iskola</t>
  </si>
  <si>
    <t>Honvéd u. Általános Iskola</t>
  </si>
  <si>
    <t>II. Rákóczi F. Általános Iskola</t>
  </si>
  <si>
    <t>Toponári u. Általános Iskola</t>
  </si>
  <si>
    <t>Toldi Ltp-i Általános Iskola</t>
  </si>
  <si>
    <t>Kodály Z. Általános Iskola</t>
  </si>
  <si>
    <t>Pécsi u. Általános Iskola</t>
  </si>
  <si>
    <t>Zrínyi I. Általános Iskola</t>
  </si>
  <si>
    <t>Bárczi G. Általános Iskola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</si>
  <si>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</si>
  <si>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</si>
  <si>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</si>
  <si>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</si>
  <si>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</si>
  <si>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</si>
  <si>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Munkácsy M. Gimnázium</t>
  </si>
  <si>
    <t>Táncsics M. Gimnázium</t>
  </si>
  <si>
    <t>Közgazdasági SZKI</t>
  </si>
  <si>
    <t>Baross G. Kollégium</t>
  </si>
  <si>
    <t>Liszt F. Zeneiskola</t>
  </si>
  <si>
    <t>Csiky G. Színház</t>
  </si>
  <si>
    <t>Együd Á. VMK</t>
  </si>
  <si>
    <t>Sportcsarnok</t>
  </si>
  <si>
    <t>Hivatásos Tűzoltóság</t>
  </si>
  <si>
    <t>Kistérségi Területfejlesztési Társulás</t>
  </si>
  <si>
    <t>Intézmények összesen</t>
  </si>
  <si>
    <t>Önkormányzati gazdálkodás</t>
  </si>
  <si>
    <t>Mindösszesen</t>
  </si>
  <si>
    <t>Saját tőke</t>
  </si>
  <si>
    <t>Tartalékok</t>
  </si>
  <si>
    <t>Kötelezettségek</t>
  </si>
  <si>
    <t>Források</t>
  </si>
  <si>
    <t>Induló</t>
  </si>
  <si>
    <t>Tőke-</t>
  </si>
  <si>
    <t>Saját</t>
  </si>
  <si>
    <t>Költség-</t>
  </si>
  <si>
    <t>Vállalkozási</t>
  </si>
  <si>
    <t>Hosszú</t>
  </si>
  <si>
    <t>Rövid</t>
  </si>
  <si>
    <t xml:space="preserve">Egyéb </t>
  </si>
  <si>
    <t>Kötele-</t>
  </si>
  <si>
    <t>tőke</t>
  </si>
  <si>
    <t>változás</t>
  </si>
  <si>
    <t>vetési</t>
  </si>
  <si>
    <t>tartalék</t>
  </si>
  <si>
    <t>lejáratú</t>
  </si>
  <si>
    <t>passzív</t>
  </si>
  <si>
    <t>zettségek</t>
  </si>
  <si>
    <t>kötelezettség</t>
  </si>
  <si>
    <t>pénzügyi elsz.</t>
  </si>
  <si>
    <t>Értékelési</t>
  </si>
  <si>
    <t>Benedek E. Általános Iskola</t>
  </si>
  <si>
    <t>Műszaki Középiskola és Kollégium</t>
  </si>
  <si>
    <t>Műszaki Középiskola és Koll.</t>
  </si>
  <si>
    <t>Óvodai és EÜ. Gondnokság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</si>
</sst>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5" xfId="0" applyNumberFormat="1" applyFont="1" applyBorder="1" applyAlignment="1">
      <alignment horizontal="centerContinuous"/>
    </xf>
    <xf numFmtId="3" fontId="5" fillId="0" borderId="6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Continuous"/>
    </xf>
    <xf numFmtId="3" fontId="5" fillId="0" borderId="4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 horizontal="centerContinuous"/>
    </xf>
    <xf numFmtId="3" fontId="4" fillId="0" borderId="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2" borderId="29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2" borderId="33" xfId="0" applyNumberFormat="1" applyFont="1" applyFill="1" applyBorder="1" applyAlignment="1">
      <alignment/>
    </xf>
    <xf numFmtId="3" fontId="5" fillId="2" borderId="30" xfId="0" applyNumberFormat="1" applyFont="1" applyFill="1" applyBorder="1" applyAlignment="1">
      <alignment/>
    </xf>
    <xf numFmtId="3" fontId="5" fillId="2" borderId="34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3" fontId="5" fillId="2" borderId="36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horizontal="centerContinuous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2" borderId="2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41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="75" zoomScaleSheetLayoutView="75" workbookViewId="0" topLeftCell="A1">
      <pane xSplit="1" ySplit="4" topLeftCell="F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6" sqref="Q56"/>
    </sheetView>
  </sheetViews>
  <sheetFormatPr defaultColWidth="9.140625" defaultRowHeight="12.75"/>
  <cols>
    <col min="1" max="1" width="26.28125" style="1" customWidth="1"/>
    <col min="2" max="2" width="10.140625" style="1" customWidth="1"/>
    <col min="3" max="3" width="9.8515625" style="1" bestFit="1" customWidth="1"/>
    <col min="4" max="4" width="9.28125" style="1" customWidth="1"/>
    <col min="5" max="5" width="9.57421875" style="1" customWidth="1"/>
    <col min="6" max="6" width="10.7109375" style="1" customWidth="1"/>
    <col min="7" max="7" width="7.7109375" style="1" customWidth="1"/>
    <col min="8" max="8" width="8.8515625" style="1" customWidth="1"/>
    <col min="9" max="9" width="8.7109375" style="1" customWidth="1"/>
    <col min="10" max="10" width="8.57421875" style="1" customWidth="1"/>
    <col min="11" max="11" width="9.8515625" style="1" customWidth="1"/>
    <col min="12" max="13" width="7.421875" style="1" customWidth="1"/>
    <col min="14" max="14" width="6.00390625" style="1" customWidth="1"/>
    <col min="15" max="15" width="7.57421875" style="1" customWidth="1"/>
    <col min="16" max="16" width="10.28125" style="1" customWidth="1"/>
    <col min="17" max="17" width="8.57421875" style="1" customWidth="1"/>
    <col min="18" max="18" width="9.8515625" style="1" bestFit="1" customWidth="1"/>
    <col min="19" max="21" width="11.7109375" style="1" customWidth="1"/>
    <col min="22" max="16384" width="9.140625" style="1" customWidth="1"/>
  </cols>
  <sheetData>
    <row r="1" spans="1:22" ht="12.75">
      <c r="A1" s="7" t="s">
        <v>0</v>
      </c>
      <c r="B1" s="10" t="s">
        <v>1</v>
      </c>
      <c r="C1" s="70"/>
      <c r="D1" s="11" t="s">
        <v>2</v>
      </c>
      <c r="E1" s="12"/>
      <c r="F1" s="12"/>
      <c r="G1" s="13"/>
      <c r="H1" s="14" t="s">
        <v>3</v>
      </c>
      <c r="I1" s="14" t="s">
        <v>4</v>
      </c>
      <c r="J1" s="14" t="s">
        <v>5</v>
      </c>
      <c r="K1" s="14" t="s">
        <v>4</v>
      </c>
      <c r="L1" s="11" t="s">
        <v>6</v>
      </c>
      <c r="M1" s="18"/>
      <c r="N1" s="18"/>
      <c r="O1" s="18"/>
      <c r="P1" s="18"/>
      <c r="Q1" s="19"/>
      <c r="R1" s="14" t="s">
        <v>7</v>
      </c>
      <c r="S1" s="2"/>
      <c r="T1" s="2"/>
      <c r="U1" s="2"/>
      <c r="V1" s="2"/>
    </row>
    <row r="2" spans="1:22" ht="12.75">
      <c r="A2" s="8"/>
      <c r="B2" s="81" t="s">
        <v>8</v>
      </c>
      <c r="C2" s="82"/>
      <c r="D2" s="40" t="s">
        <v>9</v>
      </c>
      <c r="E2" s="41" t="s">
        <v>10</v>
      </c>
      <c r="F2" s="41" t="s">
        <v>11</v>
      </c>
      <c r="G2" s="42" t="s">
        <v>12</v>
      </c>
      <c r="H2" s="15" t="s">
        <v>13</v>
      </c>
      <c r="I2" s="15" t="s">
        <v>14</v>
      </c>
      <c r="J2" s="15" t="s">
        <v>15</v>
      </c>
      <c r="K2" s="15" t="s">
        <v>16</v>
      </c>
      <c r="L2" s="40" t="s">
        <v>17</v>
      </c>
      <c r="M2" s="41" t="s">
        <v>18</v>
      </c>
      <c r="N2" s="41" t="s">
        <v>19</v>
      </c>
      <c r="O2" s="41" t="s">
        <v>20</v>
      </c>
      <c r="P2" s="41" t="s">
        <v>21</v>
      </c>
      <c r="Q2" s="48" t="s">
        <v>22</v>
      </c>
      <c r="R2" s="15" t="s">
        <v>23</v>
      </c>
      <c r="S2" s="2"/>
      <c r="T2" s="2"/>
      <c r="U2" s="2"/>
      <c r="V2" s="2"/>
    </row>
    <row r="3" spans="1:22" ht="12.75">
      <c r="A3" s="8"/>
      <c r="B3" s="40" t="s">
        <v>24</v>
      </c>
      <c r="C3" s="42" t="s">
        <v>25</v>
      </c>
      <c r="D3" s="40" t="s">
        <v>26</v>
      </c>
      <c r="E3" s="41" t="s">
        <v>27</v>
      </c>
      <c r="F3" s="41" t="s">
        <v>28</v>
      </c>
      <c r="G3" s="42"/>
      <c r="H3" s="5"/>
      <c r="I3" s="15" t="s">
        <v>16</v>
      </c>
      <c r="J3" s="15" t="s">
        <v>29</v>
      </c>
      <c r="K3" s="15" t="s">
        <v>30</v>
      </c>
      <c r="L3" s="40"/>
      <c r="M3" s="41" t="s">
        <v>31</v>
      </c>
      <c r="N3" s="41" t="s">
        <v>32</v>
      </c>
      <c r="O3" s="41" t="s">
        <v>16</v>
      </c>
      <c r="P3" s="41" t="s">
        <v>14</v>
      </c>
      <c r="Q3" s="48" t="s">
        <v>16</v>
      </c>
      <c r="R3" s="15" t="s">
        <v>30</v>
      </c>
      <c r="S3" s="2"/>
      <c r="T3" s="2"/>
      <c r="U3" s="2"/>
      <c r="V3" s="2"/>
    </row>
    <row r="4" spans="1:22" ht="12.75">
      <c r="A4" s="9"/>
      <c r="B4" s="43" t="s">
        <v>33</v>
      </c>
      <c r="C4" s="44" t="s">
        <v>33</v>
      </c>
      <c r="D4" s="43"/>
      <c r="E4" s="45"/>
      <c r="F4" s="45" t="s">
        <v>34</v>
      </c>
      <c r="G4" s="44"/>
      <c r="H4" s="16"/>
      <c r="I4" s="17"/>
      <c r="J4" s="17" t="s">
        <v>16</v>
      </c>
      <c r="K4" s="20"/>
      <c r="L4" s="43"/>
      <c r="M4" s="45"/>
      <c r="N4" s="45"/>
      <c r="O4" s="45"/>
      <c r="P4" s="45" t="s">
        <v>35</v>
      </c>
      <c r="Q4" s="49" t="s">
        <v>30</v>
      </c>
      <c r="R4" s="20"/>
      <c r="S4" s="2"/>
      <c r="T4" s="2"/>
      <c r="U4" s="2"/>
      <c r="V4" s="2"/>
    </row>
    <row r="5" spans="1:18" ht="12.75">
      <c r="A5" s="28" t="s">
        <v>36</v>
      </c>
      <c r="B5" s="29">
        <v>21612480</v>
      </c>
      <c r="C5" s="77">
        <f>SUM(D5:G5)+J5</f>
        <v>21247537</v>
      </c>
      <c r="D5" s="29">
        <v>1017</v>
      </c>
      <c r="E5" s="30">
        <v>21208946</v>
      </c>
      <c r="F5" s="30">
        <v>35773</v>
      </c>
      <c r="G5" s="31">
        <v>1801</v>
      </c>
      <c r="H5" s="32">
        <v>0</v>
      </c>
      <c r="I5" s="32">
        <v>0</v>
      </c>
      <c r="J5" s="32">
        <v>0</v>
      </c>
      <c r="K5" s="33">
        <f>C5+H5+I5</f>
        <v>21247537</v>
      </c>
      <c r="L5" s="29">
        <v>1352</v>
      </c>
      <c r="M5" s="30">
        <v>9861</v>
      </c>
      <c r="N5" s="30">
        <v>0</v>
      </c>
      <c r="O5" s="30">
        <v>1869</v>
      </c>
      <c r="P5" s="30">
        <v>4235</v>
      </c>
      <c r="Q5" s="34">
        <f>SUM(L5:P5)</f>
        <v>17317</v>
      </c>
      <c r="R5" s="33">
        <f>K5+Q5</f>
        <v>21264854</v>
      </c>
    </row>
    <row r="6" spans="1:18" ht="12.75">
      <c r="A6" s="8" t="s">
        <v>37</v>
      </c>
      <c r="B6" s="35">
        <v>196552</v>
      </c>
      <c r="C6" s="78">
        <f aca="true" t="shared" si="0" ref="C6:C45">SUM(D6:G6)+J6</f>
        <v>169160</v>
      </c>
      <c r="D6" s="35">
        <v>0</v>
      </c>
      <c r="E6" s="36">
        <v>165952</v>
      </c>
      <c r="F6" s="36">
        <v>3208</v>
      </c>
      <c r="G6" s="37">
        <v>0</v>
      </c>
      <c r="H6" s="5">
        <v>0</v>
      </c>
      <c r="I6" s="5">
        <v>0</v>
      </c>
      <c r="J6" s="5">
        <v>0</v>
      </c>
      <c r="K6" s="38">
        <f aca="true" t="shared" si="1" ref="K6:K45">C6+H6+I6</f>
        <v>169160</v>
      </c>
      <c r="L6" s="35">
        <v>595</v>
      </c>
      <c r="M6" s="36">
        <v>140</v>
      </c>
      <c r="N6" s="36">
        <v>0</v>
      </c>
      <c r="O6" s="36">
        <v>19</v>
      </c>
      <c r="P6" s="36">
        <v>1284</v>
      </c>
      <c r="Q6" s="39">
        <f aca="true" t="shared" si="2" ref="Q6:Q18">SUM(L6:P6)</f>
        <v>2038</v>
      </c>
      <c r="R6" s="38">
        <f aca="true" t="shared" si="3" ref="R6:R18">K6+Q6</f>
        <v>171198</v>
      </c>
    </row>
    <row r="7" spans="1:18" ht="12.75">
      <c r="A7" s="8" t="s">
        <v>38</v>
      </c>
      <c r="B7" s="35">
        <v>76645</v>
      </c>
      <c r="C7" s="78">
        <f t="shared" si="0"/>
        <v>56657</v>
      </c>
      <c r="D7" s="35">
        <v>691</v>
      </c>
      <c r="E7" s="36">
        <v>48945</v>
      </c>
      <c r="F7" s="36">
        <v>4393</v>
      </c>
      <c r="G7" s="37">
        <v>2628</v>
      </c>
      <c r="H7" s="5">
        <v>0</v>
      </c>
      <c r="I7" s="5">
        <v>0</v>
      </c>
      <c r="J7" s="5">
        <v>0</v>
      </c>
      <c r="K7" s="38">
        <f t="shared" si="1"/>
        <v>56657</v>
      </c>
      <c r="L7" s="35">
        <v>0</v>
      </c>
      <c r="M7" s="36">
        <v>290</v>
      </c>
      <c r="N7" s="36">
        <v>0</v>
      </c>
      <c r="O7" s="36">
        <v>1689</v>
      </c>
      <c r="P7" s="36">
        <v>2473</v>
      </c>
      <c r="Q7" s="39">
        <f t="shared" si="2"/>
        <v>4452</v>
      </c>
      <c r="R7" s="38">
        <f t="shared" si="3"/>
        <v>61109</v>
      </c>
    </row>
    <row r="8" spans="1:18" ht="12.75">
      <c r="A8" s="8" t="s">
        <v>39</v>
      </c>
      <c r="B8" s="35">
        <v>60426</v>
      </c>
      <c r="C8" s="78">
        <f t="shared" si="0"/>
        <v>30801</v>
      </c>
      <c r="D8" s="35">
        <v>231</v>
      </c>
      <c r="E8" s="36">
        <v>21403</v>
      </c>
      <c r="F8" s="36">
        <v>6781</v>
      </c>
      <c r="G8" s="37">
        <v>2386</v>
      </c>
      <c r="H8" s="5">
        <v>0</v>
      </c>
      <c r="I8" s="5">
        <v>0</v>
      </c>
      <c r="J8" s="5">
        <v>0</v>
      </c>
      <c r="K8" s="38">
        <f t="shared" si="1"/>
        <v>30801</v>
      </c>
      <c r="L8" s="35">
        <v>642</v>
      </c>
      <c r="M8" s="36">
        <v>2650</v>
      </c>
      <c r="N8" s="36">
        <v>0</v>
      </c>
      <c r="O8" s="36">
        <v>3540</v>
      </c>
      <c r="P8" s="36">
        <v>1367</v>
      </c>
      <c r="Q8" s="39">
        <f t="shared" si="2"/>
        <v>8199</v>
      </c>
      <c r="R8" s="38">
        <f t="shared" si="3"/>
        <v>39000</v>
      </c>
    </row>
    <row r="9" spans="1:18" ht="12.75">
      <c r="A9" s="8" t="s">
        <v>40</v>
      </c>
      <c r="B9" s="35">
        <v>183183</v>
      </c>
      <c r="C9" s="78">
        <f t="shared" si="0"/>
        <v>154301</v>
      </c>
      <c r="D9" s="35">
        <v>48</v>
      </c>
      <c r="E9" s="36">
        <v>147711</v>
      </c>
      <c r="F9" s="36">
        <v>6542</v>
      </c>
      <c r="G9" s="37">
        <v>0</v>
      </c>
      <c r="H9" s="5">
        <v>0</v>
      </c>
      <c r="I9" s="5">
        <v>0</v>
      </c>
      <c r="J9" s="5">
        <v>0</v>
      </c>
      <c r="K9" s="38">
        <f t="shared" si="1"/>
        <v>154301</v>
      </c>
      <c r="L9" s="35">
        <v>643</v>
      </c>
      <c r="M9" s="36">
        <v>20</v>
      </c>
      <c r="N9" s="36">
        <v>0</v>
      </c>
      <c r="O9" s="36">
        <v>2682</v>
      </c>
      <c r="P9" s="36">
        <v>1351</v>
      </c>
      <c r="Q9" s="39">
        <f t="shared" si="2"/>
        <v>4696</v>
      </c>
      <c r="R9" s="38">
        <f t="shared" si="3"/>
        <v>158997</v>
      </c>
    </row>
    <row r="10" spans="1:18" ht="12.75">
      <c r="A10" s="8" t="s">
        <v>41</v>
      </c>
      <c r="B10" s="35">
        <v>52466</v>
      </c>
      <c r="C10" s="78">
        <f t="shared" si="0"/>
        <v>37465</v>
      </c>
      <c r="D10" s="35">
        <v>0</v>
      </c>
      <c r="E10" s="36">
        <v>29976</v>
      </c>
      <c r="F10" s="36">
        <v>4915</v>
      </c>
      <c r="G10" s="37">
        <v>2574</v>
      </c>
      <c r="H10" s="5">
        <v>0</v>
      </c>
      <c r="I10" s="5">
        <v>0</v>
      </c>
      <c r="J10" s="5">
        <v>0</v>
      </c>
      <c r="K10" s="38">
        <f t="shared" si="1"/>
        <v>37465</v>
      </c>
      <c r="L10" s="35">
        <v>9134</v>
      </c>
      <c r="M10" s="36">
        <v>3194</v>
      </c>
      <c r="N10" s="36">
        <v>0</v>
      </c>
      <c r="O10" s="36">
        <v>557</v>
      </c>
      <c r="P10" s="36">
        <v>478</v>
      </c>
      <c r="Q10" s="39">
        <f t="shared" si="2"/>
        <v>13363</v>
      </c>
      <c r="R10" s="38">
        <f t="shared" si="3"/>
        <v>50828</v>
      </c>
    </row>
    <row r="11" spans="1:18" ht="12.75">
      <c r="A11" s="8" t="s">
        <v>101</v>
      </c>
      <c r="B11" s="35">
        <v>1284485</v>
      </c>
      <c r="C11" s="78">
        <f t="shared" si="0"/>
        <v>1077807</v>
      </c>
      <c r="D11" s="35">
        <v>1145</v>
      </c>
      <c r="E11" s="36">
        <v>1037508</v>
      </c>
      <c r="F11" s="36">
        <v>34160</v>
      </c>
      <c r="G11" s="37">
        <v>4994</v>
      </c>
      <c r="H11" s="5">
        <v>0</v>
      </c>
      <c r="I11" s="5">
        <v>0</v>
      </c>
      <c r="J11" s="5">
        <v>0</v>
      </c>
      <c r="K11" s="38">
        <f t="shared" si="1"/>
        <v>1077807</v>
      </c>
      <c r="L11" s="35">
        <v>2576</v>
      </c>
      <c r="M11" s="36">
        <v>896</v>
      </c>
      <c r="N11" s="36">
        <v>0</v>
      </c>
      <c r="O11" s="36">
        <v>5478</v>
      </c>
      <c r="P11" s="36">
        <v>2607</v>
      </c>
      <c r="Q11" s="39">
        <f t="shared" si="2"/>
        <v>11557</v>
      </c>
      <c r="R11" s="38">
        <f t="shared" si="3"/>
        <v>1089364</v>
      </c>
    </row>
    <row r="12" spans="1:18" ht="12.75">
      <c r="A12" s="8" t="s">
        <v>42</v>
      </c>
      <c r="B12" s="35">
        <v>39871</v>
      </c>
      <c r="C12" s="78">
        <f t="shared" si="0"/>
        <v>21580</v>
      </c>
      <c r="D12" s="35">
        <v>684</v>
      </c>
      <c r="E12" s="36">
        <v>16880</v>
      </c>
      <c r="F12" s="36">
        <v>4016</v>
      </c>
      <c r="G12" s="37">
        <v>0</v>
      </c>
      <c r="H12" s="5">
        <v>0</v>
      </c>
      <c r="I12" s="5">
        <v>0</v>
      </c>
      <c r="J12" s="5">
        <v>0</v>
      </c>
      <c r="K12" s="38">
        <f t="shared" si="1"/>
        <v>21580</v>
      </c>
      <c r="L12" s="35">
        <v>0</v>
      </c>
      <c r="M12" s="36">
        <v>149</v>
      </c>
      <c r="N12" s="36">
        <v>0</v>
      </c>
      <c r="O12" s="36">
        <v>1</v>
      </c>
      <c r="P12" s="36">
        <v>493</v>
      </c>
      <c r="Q12" s="39">
        <f t="shared" si="2"/>
        <v>643</v>
      </c>
      <c r="R12" s="38">
        <f t="shared" si="3"/>
        <v>22223</v>
      </c>
    </row>
    <row r="13" spans="1:18" ht="12.75">
      <c r="A13" s="8" t="s">
        <v>43</v>
      </c>
      <c r="B13" s="35">
        <v>86612</v>
      </c>
      <c r="C13" s="78">
        <f t="shared" si="0"/>
        <v>67344</v>
      </c>
      <c r="D13" s="35">
        <v>180</v>
      </c>
      <c r="E13" s="36">
        <v>64107</v>
      </c>
      <c r="F13" s="36">
        <v>3057</v>
      </c>
      <c r="G13" s="37">
        <v>0</v>
      </c>
      <c r="H13" s="5">
        <v>0</v>
      </c>
      <c r="I13" s="5">
        <v>0</v>
      </c>
      <c r="J13" s="5">
        <v>0</v>
      </c>
      <c r="K13" s="38">
        <f t="shared" si="1"/>
        <v>67344</v>
      </c>
      <c r="L13" s="35">
        <v>0</v>
      </c>
      <c r="M13" s="36">
        <v>0</v>
      </c>
      <c r="N13" s="36">
        <v>0</v>
      </c>
      <c r="O13" s="36">
        <v>0</v>
      </c>
      <c r="P13" s="36">
        <v>1369</v>
      </c>
      <c r="Q13" s="39">
        <f t="shared" si="2"/>
        <v>1369</v>
      </c>
      <c r="R13" s="38">
        <f t="shared" si="3"/>
        <v>68713</v>
      </c>
    </row>
    <row r="14" spans="1:18" ht="12.75">
      <c r="A14" s="8" t="s">
        <v>44</v>
      </c>
      <c r="B14" s="35">
        <v>110451</v>
      </c>
      <c r="C14" s="78">
        <f t="shared" si="0"/>
        <v>79274</v>
      </c>
      <c r="D14" s="35">
        <v>91</v>
      </c>
      <c r="E14" s="36">
        <v>72564</v>
      </c>
      <c r="F14" s="36">
        <v>6619</v>
      </c>
      <c r="G14" s="37">
        <v>0</v>
      </c>
      <c r="H14" s="5">
        <v>0</v>
      </c>
      <c r="I14" s="5">
        <v>0</v>
      </c>
      <c r="J14" s="5">
        <v>0</v>
      </c>
      <c r="K14" s="38">
        <f t="shared" si="1"/>
        <v>79274</v>
      </c>
      <c r="L14" s="35">
        <v>248</v>
      </c>
      <c r="M14" s="36">
        <v>23</v>
      </c>
      <c r="N14" s="36">
        <v>0</v>
      </c>
      <c r="O14" s="36">
        <v>168</v>
      </c>
      <c r="P14" s="36">
        <v>1764</v>
      </c>
      <c r="Q14" s="39">
        <f t="shared" si="2"/>
        <v>2203</v>
      </c>
      <c r="R14" s="38">
        <f t="shared" si="3"/>
        <v>81477</v>
      </c>
    </row>
    <row r="15" spans="1:18" ht="12.75">
      <c r="A15" s="8" t="s">
        <v>45</v>
      </c>
      <c r="B15" s="35">
        <v>9929</v>
      </c>
      <c r="C15" s="78">
        <f t="shared" si="0"/>
        <v>2528</v>
      </c>
      <c r="D15" s="35">
        <v>105</v>
      </c>
      <c r="E15" s="36">
        <v>0</v>
      </c>
      <c r="F15" s="36">
        <v>2143</v>
      </c>
      <c r="G15" s="37">
        <v>0</v>
      </c>
      <c r="H15" s="5">
        <v>0</v>
      </c>
      <c r="I15" s="5">
        <v>0</v>
      </c>
      <c r="J15" s="5">
        <v>280</v>
      </c>
      <c r="K15" s="38">
        <f t="shared" si="1"/>
        <v>2528</v>
      </c>
      <c r="L15" s="35">
        <v>0</v>
      </c>
      <c r="M15" s="36">
        <v>108</v>
      </c>
      <c r="N15" s="36">
        <v>0</v>
      </c>
      <c r="O15" s="36">
        <v>574</v>
      </c>
      <c r="P15" s="36">
        <v>421</v>
      </c>
      <c r="Q15" s="39">
        <f t="shared" si="2"/>
        <v>1103</v>
      </c>
      <c r="R15" s="38">
        <f t="shared" si="3"/>
        <v>3631</v>
      </c>
    </row>
    <row r="16" spans="1:18" ht="12.75">
      <c r="A16" s="8" t="s">
        <v>46</v>
      </c>
      <c r="B16" s="35">
        <v>67960</v>
      </c>
      <c r="C16" s="78">
        <f t="shared" si="0"/>
        <v>42588</v>
      </c>
      <c r="D16" s="35">
        <v>0</v>
      </c>
      <c r="E16" s="36">
        <v>37723</v>
      </c>
      <c r="F16" s="36">
        <v>4865</v>
      </c>
      <c r="G16" s="37">
        <v>0</v>
      </c>
      <c r="H16" s="5">
        <v>0</v>
      </c>
      <c r="I16" s="5">
        <v>0</v>
      </c>
      <c r="J16" s="5">
        <v>0</v>
      </c>
      <c r="K16" s="38">
        <f t="shared" si="1"/>
        <v>42588</v>
      </c>
      <c r="L16" s="35">
        <v>590</v>
      </c>
      <c r="M16" s="36">
        <v>0</v>
      </c>
      <c r="N16" s="36">
        <v>0</v>
      </c>
      <c r="O16" s="36">
        <v>47</v>
      </c>
      <c r="P16" s="36">
        <v>0</v>
      </c>
      <c r="Q16" s="39">
        <f t="shared" si="2"/>
        <v>637</v>
      </c>
      <c r="R16" s="38">
        <f t="shared" si="3"/>
        <v>43225</v>
      </c>
    </row>
    <row r="17" spans="1:18" ht="12.75">
      <c r="A17" s="8" t="s">
        <v>47</v>
      </c>
      <c r="B17" s="35">
        <v>168511</v>
      </c>
      <c r="C17" s="78">
        <f t="shared" si="0"/>
        <v>124890</v>
      </c>
      <c r="D17" s="35">
        <v>493</v>
      </c>
      <c r="E17" s="36">
        <v>119622</v>
      </c>
      <c r="F17" s="36">
        <v>4775</v>
      </c>
      <c r="G17" s="37">
        <v>0</v>
      </c>
      <c r="H17" s="5">
        <v>0</v>
      </c>
      <c r="I17" s="5">
        <v>0</v>
      </c>
      <c r="J17" s="5">
        <v>0</v>
      </c>
      <c r="K17" s="38">
        <f t="shared" si="1"/>
        <v>124890</v>
      </c>
      <c r="L17" s="35">
        <v>0</v>
      </c>
      <c r="M17" s="36">
        <v>245</v>
      </c>
      <c r="N17" s="36">
        <v>0</v>
      </c>
      <c r="O17" s="36">
        <v>19</v>
      </c>
      <c r="P17" s="36">
        <v>0</v>
      </c>
      <c r="Q17" s="39">
        <f t="shared" si="2"/>
        <v>264</v>
      </c>
      <c r="R17" s="38">
        <f t="shared" si="3"/>
        <v>125154</v>
      </c>
    </row>
    <row r="18" spans="1:18" ht="12.75">
      <c r="A18" s="8" t="s">
        <v>48</v>
      </c>
      <c r="B18" s="35">
        <v>92324</v>
      </c>
      <c r="C18" s="78">
        <f t="shared" si="0"/>
        <v>75587</v>
      </c>
      <c r="D18" s="35">
        <v>159</v>
      </c>
      <c r="E18" s="36">
        <v>70596</v>
      </c>
      <c r="F18" s="36">
        <v>4832</v>
      </c>
      <c r="G18" s="37">
        <v>0</v>
      </c>
      <c r="H18" s="5">
        <v>0</v>
      </c>
      <c r="I18" s="5">
        <v>0</v>
      </c>
      <c r="J18" s="5">
        <v>0</v>
      </c>
      <c r="K18" s="38">
        <f t="shared" si="1"/>
        <v>75587</v>
      </c>
      <c r="L18" s="35">
        <v>219</v>
      </c>
      <c r="M18" s="36">
        <v>27</v>
      </c>
      <c r="N18" s="36">
        <v>0</v>
      </c>
      <c r="O18" s="36">
        <v>97</v>
      </c>
      <c r="P18" s="36">
        <v>437</v>
      </c>
      <c r="Q18" s="39">
        <f t="shared" si="2"/>
        <v>780</v>
      </c>
      <c r="R18" s="38">
        <f t="shared" si="3"/>
        <v>76367</v>
      </c>
    </row>
    <row r="19" spans="1:18" ht="12.75">
      <c r="A19" s="8" t="s">
        <v>98</v>
      </c>
      <c r="B19" s="35">
        <v>34128</v>
      </c>
      <c r="C19" s="78">
        <f t="shared" si="0"/>
        <v>25182</v>
      </c>
      <c r="D19" s="35">
        <v>7</v>
      </c>
      <c r="E19" s="36">
        <v>24182</v>
      </c>
      <c r="F19" s="36">
        <v>993</v>
      </c>
      <c r="G19" s="37">
        <v>0</v>
      </c>
      <c r="H19" s="5">
        <v>0</v>
      </c>
      <c r="I19" s="5">
        <v>0</v>
      </c>
      <c r="J19" s="5">
        <v>0</v>
      </c>
      <c r="K19" s="38">
        <f t="shared" si="1"/>
        <v>25182</v>
      </c>
      <c r="L19" s="35">
        <v>0</v>
      </c>
      <c r="M19" s="36">
        <v>17</v>
      </c>
      <c r="N19" s="36">
        <v>0</v>
      </c>
      <c r="O19" s="36">
        <v>131</v>
      </c>
      <c r="P19" s="36">
        <v>26</v>
      </c>
      <c r="Q19" s="39">
        <f aca="true" t="shared" si="4" ref="Q19:Q27">SUM(L19:P19)</f>
        <v>174</v>
      </c>
      <c r="R19" s="38">
        <f>K19+Q19</f>
        <v>25356</v>
      </c>
    </row>
    <row r="20" spans="1:18" ht="12.75">
      <c r="A20" s="8" t="s">
        <v>49</v>
      </c>
      <c r="B20" s="35">
        <v>481638</v>
      </c>
      <c r="C20" s="78">
        <f t="shared" si="0"/>
        <v>454034</v>
      </c>
      <c r="D20" s="35">
        <v>28</v>
      </c>
      <c r="E20" s="36">
        <v>451760</v>
      </c>
      <c r="F20" s="36">
        <v>2246</v>
      </c>
      <c r="G20" s="37">
        <v>0</v>
      </c>
      <c r="H20" s="5">
        <v>0</v>
      </c>
      <c r="I20" s="5">
        <v>0</v>
      </c>
      <c r="J20" s="5">
        <v>0</v>
      </c>
      <c r="K20" s="38">
        <f t="shared" si="1"/>
        <v>454034</v>
      </c>
      <c r="L20" s="35">
        <v>0</v>
      </c>
      <c r="M20" s="36">
        <v>18</v>
      </c>
      <c r="N20" s="36">
        <v>0</v>
      </c>
      <c r="O20" s="36">
        <v>24</v>
      </c>
      <c r="P20" s="36">
        <v>42</v>
      </c>
      <c r="Q20" s="39">
        <f t="shared" si="4"/>
        <v>84</v>
      </c>
      <c r="R20" s="38">
        <f>K20+Q20</f>
        <v>454118</v>
      </c>
    </row>
    <row r="21" spans="1:18" ht="12.75">
      <c r="A21" s="8" t="s">
        <v>50</v>
      </c>
      <c r="B21" s="35">
        <v>167413</v>
      </c>
      <c r="C21" s="78">
        <f t="shared" si="0"/>
        <v>141767</v>
      </c>
      <c r="D21" s="35">
        <v>201</v>
      </c>
      <c r="E21" s="36">
        <v>138927</v>
      </c>
      <c r="F21" s="36">
        <v>2639</v>
      </c>
      <c r="G21" s="37">
        <v>0</v>
      </c>
      <c r="H21" s="5">
        <v>0</v>
      </c>
      <c r="I21" s="5">
        <v>0</v>
      </c>
      <c r="J21" s="5">
        <v>0</v>
      </c>
      <c r="K21" s="38">
        <f t="shared" si="1"/>
        <v>141767</v>
      </c>
      <c r="L21" s="35">
        <v>325</v>
      </c>
      <c r="M21" s="36">
        <v>0</v>
      </c>
      <c r="N21" s="36">
        <v>0</v>
      </c>
      <c r="O21" s="36">
        <v>22</v>
      </c>
      <c r="P21" s="36">
        <v>3214</v>
      </c>
      <c r="Q21" s="39">
        <f t="shared" si="4"/>
        <v>3561</v>
      </c>
      <c r="R21" s="38">
        <f aca="true" t="shared" si="5" ref="R21:R26">K21+Q21</f>
        <v>145328</v>
      </c>
    </row>
    <row r="22" spans="1:18" ht="12.75">
      <c r="A22" s="8" t="s">
        <v>51</v>
      </c>
      <c r="B22" s="35">
        <v>207996</v>
      </c>
      <c r="C22" s="78">
        <f t="shared" si="0"/>
        <v>159364</v>
      </c>
      <c r="D22" s="35">
        <v>347</v>
      </c>
      <c r="E22" s="36">
        <v>152166</v>
      </c>
      <c r="F22" s="36">
        <v>6851</v>
      </c>
      <c r="G22" s="37">
        <v>0</v>
      </c>
      <c r="H22" s="5">
        <v>0</v>
      </c>
      <c r="I22" s="5">
        <v>0</v>
      </c>
      <c r="J22" s="5">
        <v>0</v>
      </c>
      <c r="K22" s="38">
        <f t="shared" si="1"/>
        <v>159364</v>
      </c>
      <c r="L22" s="35">
        <v>542</v>
      </c>
      <c r="M22" s="36">
        <v>20</v>
      </c>
      <c r="N22" s="36">
        <v>0</v>
      </c>
      <c r="O22" s="36">
        <v>30</v>
      </c>
      <c r="P22" s="36">
        <v>733</v>
      </c>
      <c r="Q22" s="39">
        <f t="shared" si="4"/>
        <v>1325</v>
      </c>
      <c r="R22" s="38">
        <f t="shared" si="5"/>
        <v>160689</v>
      </c>
    </row>
    <row r="23" spans="1:18" ht="12.75">
      <c r="A23" s="8" t="s">
        <v>52</v>
      </c>
      <c r="B23" s="35">
        <v>283653</v>
      </c>
      <c r="C23" s="78">
        <f t="shared" si="0"/>
        <v>235265</v>
      </c>
      <c r="D23" s="35">
        <v>17</v>
      </c>
      <c r="E23" s="36">
        <v>229843</v>
      </c>
      <c r="F23" s="36">
        <v>5405</v>
      </c>
      <c r="G23" s="37">
        <v>0</v>
      </c>
      <c r="H23" s="5">
        <v>0</v>
      </c>
      <c r="I23" s="5">
        <v>0</v>
      </c>
      <c r="J23" s="5">
        <v>0</v>
      </c>
      <c r="K23" s="38">
        <f t="shared" si="1"/>
        <v>235265</v>
      </c>
      <c r="L23" s="35">
        <v>0</v>
      </c>
      <c r="M23" s="36">
        <v>18</v>
      </c>
      <c r="N23" s="36">
        <v>0</v>
      </c>
      <c r="O23" s="36">
        <v>647</v>
      </c>
      <c r="P23" s="36">
        <v>144</v>
      </c>
      <c r="Q23" s="39">
        <f t="shared" si="4"/>
        <v>809</v>
      </c>
      <c r="R23" s="38">
        <f t="shared" si="5"/>
        <v>236074</v>
      </c>
    </row>
    <row r="24" spans="1:18" ht="12.75">
      <c r="A24" s="8" t="s">
        <v>53</v>
      </c>
      <c r="B24" s="35">
        <v>74191</v>
      </c>
      <c r="C24" s="78">
        <f t="shared" si="0"/>
        <v>59450</v>
      </c>
      <c r="D24" s="35">
        <v>322</v>
      </c>
      <c r="E24" s="36">
        <v>56938</v>
      </c>
      <c r="F24" s="36">
        <v>2190</v>
      </c>
      <c r="G24" s="37">
        <v>0</v>
      </c>
      <c r="H24" s="5">
        <v>0</v>
      </c>
      <c r="I24" s="5">
        <v>0</v>
      </c>
      <c r="J24" s="5">
        <v>0</v>
      </c>
      <c r="K24" s="38">
        <f t="shared" si="1"/>
        <v>59450</v>
      </c>
      <c r="L24" s="35">
        <v>0</v>
      </c>
      <c r="M24" s="36">
        <v>46</v>
      </c>
      <c r="N24" s="36">
        <v>0</v>
      </c>
      <c r="O24" s="36">
        <v>6</v>
      </c>
      <c r="P24" s="36">
        <v>277</v>
      </c>
      <c r="Q24" s="39">
        <f t="shared" si="4"/>
        <v>329</v>
      </c>
      <c r="R24" s="38">
        <f t="shared" si="5"/>
        <v>59779</v>
      </c>
    </row>
    <row r="25" spans="1:18" ht="12.75">
      <c r="A25" s="8" t="s">
        <v>54</v>
      </c>
      <c r="B25" s="35">
        <v>116596</v>
      </c>
      <c r="C25" s="78">
        <f t="shared" si="0"/>
        <v>93390</v>
      </c>
      <c r="D25" s="35">
        <v>141</v>
      </c>
      <c r="E25" s="36">
        <v>89130</v>
      </c>
      <c r="F25" s="36">
        <v>4119</v>
      </c>
      <c r="G25" s="37">
        <v>0</v>
      </c>
      <c r="H25" s="5">
        <v>0</v>
      </c>
      <c r="I25" s="5">
        <v>0</v>
      </c>
      <c r="J25" s="5">
        <v>0</v>
      </c>
      <c r="K25" s="38">
        <f t="shared" si="1"/>
        <v>93390</v>
      </c>
      <c r="L25" s="35">
        <v>120</v>
      </c>
      <c r="M25" s="36">
        <v>31</v>
      </c>
      <c r="N25" s="36">
        <v>0</v>
      </c>
      <c r="O25" s="36">
        <v>2</v>
      </c>
      <c r="P25" s="36">
        <v>562</v>
      </c>
      <c r="Q25" s="39">
        <f t="shared" si="4"/>
        <v>715</v>
      </c>
      <c r="R25" s="38">
        <f t="shared" si="5"/>
        <v>94105</v>
      </c>
    </row>
    <row r="26" spans="1:18" ht="12.75">
      <c r="A26" s="8" t="s">
        <v>55</v>
      </c>
      <c r="B26" s="35">
        <v>172343</v>
      </c>
      <c r="C26" s="78">
        <f t="shared" si="0"/>
        <v>108942</v>
      </c>
      <c r="D26" s="35">
        <v>233</v>
      </c>
      <c r="E26" s="36">
        <v>92923</v>
      </c>
      <c r="F26" s="36">
        <v>12847</v>
      </c>
      <c r="G26" s="37">
        <v>2939</v>
      </c>
      <c r="H26" s="5">
        <v>0</v>
      </c>
      <c r="I26" s="5">
        <v>0</v>
      </c>
      <c r="J26" s="5">
        <v>0</v>
      </c>
      <c r="K26" s="38">
        <f t="shared" si="1"/>
        <v>108942</v>
      </c>
      <c r="L26" s="35">
        <v>494</v>
      </c>
      <c r="M26" s="36">
        <v>285</v>
      </c>
      <c r="N26" s="36">
        <v>0</v>
      </c>
      <c r="O26" s="36">
        <v>15544</v>
      </c>
      <c r="P26" s="36">
        <v>2866</v>
      </c>
      <c r="Q26" s="39">
        <f t="shared" si="4"/>
        <v>19189</v>
      </c>
      <c r="R26" s="38">
        <f t="shared" si="5"/>
        <v>128131</v>
      </c>
    </row>
    <row r="27" spans="1:18" ht="12.75">
      <c r="A27" s="8" t="s">
        <v>56</v>
      </c>
      <c r="B27" s="35">
        <v>468529</v>
      </c>
      <c r="C27" s="78">
        <f t="shared" si="0"/>
        <v>289520</v>
      </c>
      <c r="D27" s="35">
        <v>0</v>
      </c>
      <c r="E27" s="36">
        <v>246883</v>
      </c>
      <c r="F27" s="36">
        <v>42637</v>
      </c>
      <c r="G27" s="37">
        <v>0</v>
      </c>
      <c r="H27" s="5">
        <v>8754</v>
      </c>
      <c r="I27" s="5">
        <v>0</v>
      </c>
      <c r="J27" s="5">
        <v>0</v>
      </c>
      <c r="K27" s="38">
        <f t="shared" si="1"/>
        <v>298274</v>
      </c>
      <c r="L27" s="35">
        <v>2465</v>
      </c>
      <c r="M27" s="36">
        <v>71</v>
      </c>
      <c r="N27" s="36">
        <v>0</v>
      </c>
      <c r="O27" s="36">
        <v>7637</v>
      </c>
      <c r="P27" s="36">
        <v>2058</v>
      </c>
      <c r="Q27" s="39">
        <f t="shared" si="4"/>
        <v>12231</v>
      </c>
      <c r="R27" s="38">
        <f>K27+Q27</f>
        <v>310505</v>
      </c>
    </row>
    <row r="28" spans="1:18" ht="12.75">
      <c r="A28" s="8" t="s">
        <v>57</v>
      </c>
      <c r="B28" s="35">
        <v>111966</v>
      </c>
      <c r="C28" s="78">
        <f t="shared" si="0"/>
        <v>55667</v>
      </c>
      <c r="D28" s="35">
        <v>837</v>
      </c>
      <c r="E28" s="36">
        <v>25757</v>
      </c>
      <c r="F28" s="36">
        <v>29073</v>
      </c>
      <c r="G28" s="37">
        <v>0</v>
      </c>
      <c r="H28" s="5">
        <v>49</v>
      </c>
      <c r="I28" s="5">
        <v>0</v>
      </c>
      <c r="J28" s="5">
        <v>0</v>
      </c>
      <c r="K28" s="38">
        <f t="shared" si="1"/>
        <v>55716</v>
      </c>
      <c r="L28" s="35">
        <v>267</v>
      </c>
      <c r="M28" s="36">
        <v>478</v>
      </c>
      <c r="N28" s="36">
        <v>0</v>
      </c>
      <c r="O28" s="36">
        <v>1115</v>
      </c>
      <c r="P28" s="36">
        <v>6857</v>
      </c>
      <c r="Q28" s="39">
        <f aca="true" t="shared" si="6" ref="Q28:Q40">SUM(L28:P28)</f>
        <v>8717</v>
      </c>
      <c r="R28" s="38">
        <f aca="true" t="shared" si="7" ref="R28:R40">K28+Q28</f>
        <v>64433</v>
      </c>
    </row>
    <row r="29" spans="1:18" ht="12.75">
      <c r="A29" s="8" t="s">
        <v>58</v>
      </c>
      <c r="B29" s="35">
        <v>316601</v>
      </c>
      <c r="C29" s="78">
        <f t="shared" si="0"/>
        <v>226015</v>
      </c>
      <c r="D29" s="35">
        <v>1631</v>
      </c>
      <c r="E29" s="36">
        <v>184948</v>
      </c>
      <c r="F29" s="36">
        <v>32605</v>
      </c>
      <c r="G29" s="37">
        <v>6831</v>
      </c>
      <c r="H29" s="5">
        <v>0</v>
      </c>
      <c r="I29" s="5">
        <v>0</v>
      </c>
      <c r="J29" s="5">
        <v>0</v>
      </c>
      <c r="K29" s="38">
        <f t="shared" si="1"/>
        <v>226015</v>
      </c>
      <c r="L29" s="35">
        <v>1737</v>
      </c>
      <c r="M29" s="36">
        <v>2127</v>
      </c>
      <c r="N29" s="36">
        <v>0</v>
      </c>
      <c r="O29" s="36">
        <v>6448</v>
      </c>
      <c r="P29" s="36">
        <v>753</v>
      </c>
      <c r="Q29" s="39">
        <f t="shared" si="6"/>
        <v>11065</v>
      </c>
      <c r="R29" s="38">
        <f t="shared" si="7"/>
        <v>237080</v>
      </c>
    </row>
    <row r="30" spans="1:18" ht="12.75">
      <c r="A30" s="8" t="s">
        <v>59</v>
      </c>
      <c r="B30" s="35">
        <v>404862</v>
      </c>
      <c r="C30" s="78">
        <f t="shared" si="0"/>
        <v>231376</v>
      </c>
      <c r="D30" s="35">
        <v>248</v>
      </c>
      <c r="E30" s="36">
        <v>174267</v>
      </c>
      <c r="F30" s="36">
        <v>54744</v>
      </c>
      <c r="G30" s="37">
        <v>2117</v>
      </c>
      <c r="H30" s="5">
        <v>544</v>
      </c>
      <c r="I30" s="5">
        <v>0</v>
      </c>
      <c r="J30" s="5">
        <v>0</v>
      </c>
      <c r="K30" s="38">
        <f t="shared" si="1"/>
        <v>231920</v>
      </c>
      <c r="L30" s="35">
        <v>246</v>
      </c>
      <c r="M30" s="36">
        <v>938</v>
      </c>
      <c r="N30" s="36">
        <v>0</v>
      </c>
      <c r="O30" s="36">
        <v>28650</v>
      </c>
      <c r="P30" s="36">
        <v>133</v>
      </c>
      <c r="Q30" s="39">
        <f t="shared" si="6"/>
        <v>29967</v>
      </c>
      <c r="R30" s="38">
        <f t="shared" si="7"/>
        <v>261887</v>
      </c>
    </row>
    <row r="31" spans="1:18" ht="12.75">
      <c r="A31" s="8" t="s">
        <v>60</v>
      </c>
      <c r="B31" s="35">
        <v>330718</v>
      </c>
      <c r="C31" s="78">
        <f t="shared" si="0"/>
        <v>212947</v>
      </c>
      <c r="D31" s="35">
        <v>223</v>
      </c>
      <c r="E31" s="36">
        <v>166218</v>
      </c>
      <c r="F31" s="36">
        <v>45376</v>
      </c>
      <c r="G31" s="37">
        <v>1130</v>
      </c>
      <c r="H31" s="5">
        <v>0</v>
      </c>
      <c r="I31" s="5">
        <v>0</v>
      </c>
      <c r="J31" s="5">
        <v>0</v>
      </c>
      <c r="K31" s="38">
        <f t="shared" si="1"/>
        <v>212947</v>
      </c>
      <c r="L31" s="35">
        <v>3463</v>
      </c>
      <c r="M31" s="36">
        <v>3552</v>
      </c>
      <c r="N31" s="36">
        <v>0</v>
      </c>
      <c r="O31" s="36">
        <v>13467</v>
      </c>
      <c r="P31" s="36">
        <v>667</v>
      </c>
      <c r="Q31" s="39">
        <f t="shared" si="6"/>
        <v>21149</v>
      </c>
      <c r="R31" s="38">
        <f t="shared" si="7"/>
        <v>234096</v>
      </c>
    </row>
    <row r="32" spans="1:18" ht="12.75">
      <c r="A32" s="8" t="s">
        <v>61</v>
      </c>
      <c r="B32" s="35">
        <v>93746</v>
      </c>
      <c r="C32" s="78">
        <f t="shared" si="0"/>
        <v>65133</v>
      </c>
      <c r="D32" s="35">
        <v>1576</v>
      </c>
      <c r="E32" s="36">
        <v>50420</v>
      </c>
      <c r="F32" s="36">
        <v>13137</v>
      </c>
      <c r="G32" s="37">
        <v>0</v>
      </c>
      <c r="H32" s="5">
        <v>0</v>
      </c>
      <c r="I32" s="5">
        <v>0</v>
      </c>
      <c r="J32" s="5">
        <v>0</v>
      </c>
      <c r="K32" s="38">
        <f t="shared" si="1"/>
        <v>65133</v>
      </c>
      <c r="L32" s="35">
        <v>0</v>
      </c>
      <c r="M32" s="36">
        <v>0</v>
      </c>
      <c r="N32" s="36">
        <v>0</v>
      </c>
      <c r="O32" s="36">
        <v>2498</v>
      </c>
      <c r="P32" s="36">
        <v>307</v>
      </c>
      <c r="Q32" s="39">
        <f t="shared" si="6"/>
        <v>2805</v>
      </c>
      <c r="R32" s="38">
        <f t="shared" si="7"/>
        <v>67938</v>
      </c>
    </row>
    <row r="33" spans="1:18" ht="12.75">
      <c r="A33" s="8" t="s">
        <v>62</v>
      </c>
      <c r="B33" s="35">
        <v>236853</v>
      </c>
      <c r="C33" s="78">
        <f t="shared" si="0"/>
        <v>129659</v>
      </c>
      <c r="D33" s="35">
        <v>491</v>
      </c>
      <c r="E33" s="36">
        <v>110629</v>
      </c>
      <c r="F33" s="36">
        <v>18539</v>
      </c>
      <c r="G33" s="37">
        <v>0</v>
      </c>
      <c r="H33" s="5">
        <v>0</v>
      </c>
      <c r="I33" s="5">
        <v>0</v>
      </c>
      <c r="J33" s="5">
        <v>0</v>
      </c>
      <c r="K33" s="38">
        <f t="shared" si="1"/>
        <v>129659</v>
      </c>
      <c r="L33" s="35">
        <v>463</v>
      </c>
      <c r="M33" s="36">
        <v>0</v>
      </c>
      <c r="N33" s="36">
        <v>0</v>
      </c>
      <c r="O33" s="36">
        <v>437</v>
      </c>
      <c r="P33" s="36">
        <v>603</v>
      </c>
      <c r="Q33" s="39">
        <f t="shared" si="6"/>
        <v>1503</v>
      </c>
      <c r="R33" s="38">
        <f t="shared" si="7"/>
        <v>131162</v>
      </c>
    </row>
    <row r="34" spans="1:18" ht="12.75">
      <c r="A34" s="8" t="s">
        <v>63</v>
      </c>
      <c r="B34" s="35">
        <v>642352</v>
      </c>
      <c r="C34" s="78">
        <f t="shared" si="0"/>
        <v>536493</v>
      </c>
      <c r="D34" s="35">
        <v>1788</v>
      </c>
      <c r="E34" s="36">
        <v>526150</v>
      </c>
      <c r="F34" s="36">
        <v>8555</v>
      </c>
      <c r="G34" s="37">
        <v>0</v>
      </c>
      <c r="H34" s="5">
        <v>0</v>
      </c>
      <c r="I34" s="5">
        <v>0</v>
      </c>
      <c r="J34" s="5">
        <v>0</v>
      </c>
      <c r="K34" s="38">
        <f t="shared" si="1"/>
        <v>536493</v>
      </c>
      <c r="L34" s="35">
        <v>0</v>
      </c>
      <c r="M34" s="36">
        <v>370</v>
      </c>
      <c r="N34" s="36">
        <v>0</v>
      </c>
      <c r="O34" s="36">
        <v>4171</v>
      </c>
      <c r="P34" s="36">
        <v>439</v>
      </c>
      <c r="Q34" s="39">
        <f t="shared" si="6"/>
        <v>4980</v>
      </c>
      <c r="R34" s="38">
        <f t="shared" si="7"/>
        <v>541473</v>
      </c>
    </row>
    <row r="35" spans="1:18" ht="12.75">
      <c r="A35" s="8" t="s">
        <v>100</v>
      </c>
      <c r="B35" s="35">
        <v>535703</v>
      </c>
      <c r="C35" s="78">
        <f t="shared" si="0"/>
        <v>309162</v>
      </c>
      <c r="D35" s="35">
        <v>665</v>
      </c>
      <c r="E35" s="36">
        <v>211715</v>
      </c>
      <c r="F35" s="36">
        <v>95180</v>
      </c>
      <c r="G35" s="37">
        <v>1602</v>
      </c>
      <c r="H35" s="5">
        <v>485</v>
      </c>
      <c r="I35" s="5">
        <v>0</v>
      </c>
      <c r="J35" s="5">
        <v>0</v>
      </c>
      <c r="K35" s="38">
        <f t="shared" si="1"/>
        <v>309647</v>
      </c>
      <c r="L35" s="35">
        <v>4288</v>
      </c>
      <c r="M35" s="36">
        <v>4537</v>
      </c>
      <c r="N35" s="36">
        <v>0</v>
      </c>
      <c r="O35" s="36">
        <v>20773</v>
      </c>
      <c r="P35" s="36">
        <v>1382</v>
      </c>
      <c r="Q35" s="39">
        <f t="shared" si="6"/>
        <v>30980</v>
      </c>
      <c r="R35" s="38">
        <f t="shared" si="7"/>
        <v>340627</v>
      </c>
    </row>
    <row r="36" spans="1:18" ht="12.75">
      <c r="A36" s="8" t="s">
        <v>64</v>
      </c>
      <c r="B36" s="35">
        <v>320319</v>
      </c>
      <c r="C36" s="78">
        <f t="shared" si="0"/>
        <v>225102</v>
      </c>
      <c r="D36" s="35">
        <v>804</v>
      </c>
      <c r="E36" s="36">
        <v>203281</v>
      </c>
      <c r="F36" s="36">
        <v>21017</v>
      </c>
      <c r="G36" s="37">
        <v>0</v>
      </c>
      <c r="H36" s="5">
        <v>0</v>
      </c>
      <c r="I36" s="5">
        <v>0</v>
      </c>
      <c r="J36" s="5">
        <v>0</v>
      </c>
      <c r="K36" s="38">
        <f t="shared" si="1"/>
        <v>225102</v>
      </c>
      <c r="L36" s="35">
        <v>0</v>
      </c>
      <c r="M36" s="36">
        <v>653</v>
      </c>
      <c r="N36" s="36">
        <v>0</v>
      </c>
      <c r="O36" s="36">
        <v>1628</v>
      </c>
      <c r="P36" s="36">
        <v>105</v>
      </c>
      <c r="Q36" s="39">
        <f t="shared" si="6"/>
        <v>2386</v>
      </c>
      <c r="R36" s="38">
        <f t="shared" si="7"/>
        <v>227488</v>
      </c>
    </row>
    <row r="37" spans="1:18" ht="12.75">
      <c r="A37" s="8" t="s">
        <v>65</v>
      </c>
      <c r="B37" s="35">
        <v>16390</v>
      </c>
      <c r="C37" s="78">
        <f t="shared" si="0"/>
        <v>1948184</v>
      </c>
      <c r="D37" s="35">
        <v>105</v>
      </c>
      <c r="E37" s="36">
        <v>1939824</v>
      </c>
      <c r="F37" s="36">
        <v>8255</v>
      </c>
      <c r="G37" s="37">
        <v>0</v>
      </c>
      <c r="H37" s="5">
        <v>0</v>
      </c>
      <c r="I37" s="5">
        <v>0</v>
      </c>
      <c r="J37" s="5">
        <v>0</v>
      </c>
      <c r="K37" s="38">
        <f t="shared" si="1"/>
        <v>1948184</v>
      </c>
      <c r="L37" s="35">
        <v>630</v>
      </c>
      <c r="M37" s="36">
        <v>70</v>
      </c>
      <c r="N37" s="36">
        <v>0</v>
      </c>
      <c r="O37" s="36">
        <v>19</v>
      </c>
      <c r="P37" s="36">
        <v>468</v>
      </c>
      <c r="Q37" s="39">
        <f t="shared" si="6"/>
        <v>1187</v>
      </c>
      <c r="R37" s="38">
        <f t="shared" si="7"/>
        <v>1949371</v>
      </c>
    </row>
    <row r="38" spans="1:18" ht="12.75">
      <c r="A38" s="8" t="s">
        <v>66</v>
      </c>
      <c r="B38" s="35">
        <v>38000</v>
      </c>
      <c r="C38" s="78">
        <f t="shared" si="0"/>
        <v>16290</v>
      </c>
      <c r="D38" s="35">
        <v>338</v>
      </c>
      <c r="E38" s="36">
        <v>7758</v>
      </c>
      <c r="F38" s="36">
        <v>8194</v>
      </c>
      <c r="G38" s="37">
        <v>0</v>
      </c>
      <c r="H38" s="5">
        <v>0</v>
      </c>
      <c r="I38" s="5">
        <v>0</v>
      </c>
      <c r="J38" s="5">
        <v>0</v>
      </c>
      <c r="K38" s="38">
        <f t="shared" si="1"/>
        <v>16290</v>
      </c>
      <c r="L38" s="35">
        <v>0</v>
      </c>
      <c r="M38" s="36">
        <v>0</v>
      </c>
      <c r="N38" s="36">
        <v>0</v>
      </c>
      <c r="O38" s="36">
        <v>158</v>
      </c>
      <c r="P38" s="36">
        <v>379</v>
      </c>
      <c r="Q38" s="39">
        <f t="shared" si="6"/>
        <v>537</v>
      </c>
      <c r="R38" s="38">
        <f t="shared" si="7"/>
        <v>16827</v>
      </c>
    </row>
    <row r="39" spans="1:18" ht="12.75">
      <c r="A39" s="8" t="s">
        <v>67</v>
      </c>
      <c r="B39" s="35">
        <v>574704</v>
      </c>
      <c r="C39" s="78">
        <f t="shared" si="0"/>
        <v>407636</v>
      </c>
      <c r="D39" s="35">
        <v>6</v>
      </c>
      <c r="E39" s="36">
        <v>396088</v>
      </c>
      <c r="F39" s="36">
        <v>11542</v>
      </c>
      <c r="G39" s="37">
        <v>0</v>
      </c>
      <c r="H39" s="5">
        <v>0</v>
      </c>
      <c r="I39" s="5">
        <v>0</v>
      </c>
      <c r="J39" s="5">
        <v>0</v>
      </c>
      <c r="K39" s="38">
        <f t="shared" si="1"/>
        <v>407636</v>
      </c>
      <c r="L39" s="35">
        <v>2491</v>
      </c>
      <c r="M39" s="36">
        <v>8436</v>
      </c>
      <c r="N39" s="36">
        <v>0</v>
      </c>
      <c r="O39" s="36">
        <v>161</v>
      </c>
      <c r="P39" s="36">
        <v>5552</v>
      </c>
      <c r="Q39" s="39">
        <f t="shared" si="6"/>
        <v>16640</v>
      </c>
      <c r="R39" s="38">
        <f t="shared" si="7"/>
        <v>424276</v>
      </c>
    </row>
    <row r="40" spans="1:18" ht="12.75">
      <c r="A40" s="8" t="s">
        <v>68</v>
      </c>
      <c r="B40" s="35">
        <v>484558</v>
      </c>
      <c r="C40" s="78">
        <f t="shared" si="0"/>
        <v>436162</v>
      </c>
      <c r="D40" s="35">
        <v>300</v>
      </c>
      <c r="E40" s="36">
        <v>425126</v>
      </c>
      <c r="F40" s="36">
        <v>10374</v>
      </c>
      <c r="G40" s="37">
        <v>362</v>
      </c>
      <c r="H40" s="5">
        <v>0</v>
      </c>
      <c r="I40" s="5">
        <v>0</v>
      </c>
      <c r="J40" s="5">
        <v>0</v>
      </c>
      <c r="K40" s="38">
        <f t="shared" si="1"/>
        <v>436162</v>
      </c>
      <c r="L40" s="35">
        <v>201</v>
      </c>
      <c r="M40" s="36">
        <v>422</v>
      </c>
      <c r="N40" s="36">
        <v>0</v>
      </c>
      <c r="O40" s="36">
        <v>1</v>
      </c>
      <c r="P40" s="36">
        <v>1181</v>
      </c>
      <c r="Q40" s="39">
        <f t="shared" si="6"/>
        <v>1805</v>
      </c>
      <c r="R40" s="38">
        <f t="shared" si="7"/>
        <v>437967</v>
      </c>
    </row>
    <row r="41" spans="1:18" ht="12.75">
      <c r="A41" s="8" t="s">
        <v>69</v>
      </c>
      <c r="B41" s="35">
        <v>595930</v>
      </c>
      <c r="C41" s="78">
        <f t="shared" si="0"/>
        <v>525439</v>
      </c>
      <c r="D41" s="35">
        <v>91</v>
      </c>
      <c r="E41" s="36">
        <v>513827</v>
      </c>
      <c r="F41" s="36">
        <v>11147</v>
      </c>
      <c r="G41" s="37">
        <v>374</v>
      </c>
      <c r="H41" s="5">
        <v>0</v>
      </c>
      <c r="I41" s="5">
        <v>0</v>
      </c>
      <c r="J41" s="5">
        <v>0</v>
      </c>
      <c r="K41" s="38">
        <f t="shared" si="1"/>
        <v>525439</v>
      </c>
      <c r="L41" s="35">
        <v>0</v>
      </c>
      <c r="M41" s="36">
        <v>836</v>
      </c>
      <c r="N41" s="36">
        <v>0</v>
      </c>
      <c r="O41" s="36">
        <v>1396</v>
      </c>
      <c r="P41" s="36">
        <v>572</v>
      </c>
      <c r="Q41" s="39">
        <f>SUM(L41:P41)</f>
        <v>2804</v>
      </c>
      <c r="R41" s="38">
        <f>K41+Q41</f>
        <v>528243</v>
      </c>
    </row>
    <row r="42" spans="1:18" ht="12.75">
      <c r="A42" s="8" t="s">
        <v>70</v>
      </c>
      <c r="B42" s="35">
        <v>438568</v>
      </c>
      <c r="C42" s="78">
        <f t="shared" si="0"/>
        <v>237931</v>
      </c>
      <c r="D42" s="35">
        <v>66</v>
      </c>
      <c r="E42" s="36">
        <v>113925</v>
      </c>
      <c r="F42" s="36">
        <v>13563</v>
      </c>
      <c r="G42" s="37">
        <v>110377</v>
      </c>
      <c r="H42" s="5">
        <v>2579</v>
      </c>
      <c r="I42" s="5">
        <v>0</v>
      </c>
      <c r="J42" s="5">
        <v>0</v>
      </c>
      <c r="K42" s="38">
        <f t="shared" si="1"/>
        <v>240510</v>
      </c>
      <c r="L42" s="35">
        <v>3379</v>
      </c>
      <c r="M42" s="36">
        <v>48</v>
      </c>
      <c r="N42" s="36">
        <v>0</v>
      </c>
      <c r="O42" s="36">
        <v>56</v>
      </c>
      <c r="P42" s="36">
        <v>34</v>
      </c>
      <c r="Q42" s="39">
        <f>SUM(L42:P42)</f>
        <v>3517</v>
      </c>
      <c r="R42" s="38">
        <f>K42+Q42</f>
        <v>244027</v>
      </c>
    </row>
    <row r="43" spans="1:18" ht="13.5" thickBot="1">
      <c r="A43" s="21" t="s">
        <v>71</v>
      </c>
      <c r="B43" s="22">
        <v>6527</v>
      </c>
      <c r="C43" s="79">
        <f t="shared" si="0"/>
        <v>2862</v>
      </c>
      <c r="D43" s="22">
        <v>2283</v>
      </c>
      <c r="E43" s="23">
        <v>9</v>
      </c>
      <c r="F43" s="23">
        <v>570</v>
      </c>
      <c r="G43" s="24">
        <v>0</v>
      </c>
      <c r="H43" s="6">
        <v>0</v>
      </c>
      <c r="I43" s="6">
        <v>0</v>
      </c>
      <c r="J43" s="6">
        <v>0</v>
      </c>
      <c r="K43" s="26">
        <f t="shared" si="1"/>
        <v>2862</v>
      </c>
      <c r="L43" s="22">
        <v>0</v>
      </c>
      <c r="M43" s="23">
        <v>6100</v>
      </c>
      <c r="N43" s="23">
        <v>0</v>
      </c>
      <c r="O43" s="23">
        <v>19342</v>
      </c>
      <c r="P43" s="23">
        <v>12</v>
      </c>
      <c r="Q43" s="25">
        <f>SUM(L43:P43)</f>
        <v>25454</v>
      </c>
      <c r="R43" s="26">
        <f>K43+Q43</f>
        <v>28316</v>
      </c>
    </row>
    <row r="44" spans="1:18" ht="13.5" thickTop="1">
      <c r="A44" s="62" t="s">
        <v>72</v>
      </c>
      <c r="B44" s="67">
        <f>SUM(B5:B43)</f>
        <v>31196179</v>
      </c>
      <c r="C44" s="69">
        <f>SUM(C5:C43)</f>
        <v>30320491</v>
      </c>
      <c r="D44" s="63">
        <f aca="true" t="shared" si="8" ref="D44:R44">SUM(D5:D43)</f>
        <v>17592</v>
      </c>
      <c r="E44" s="64">
        <f t="shared" si="8"/>
        <v>29574627</v>
      </c>
      <c r="F44" s="64">
        <f t="shared" si="8"/>
        <v>587877</v>
      </c>
      <c r="G44" s="65">
        <f t="shared" si="8"/>
        <v>140115</v>
      </c>
      <c r="H44" s="66">
        <f t="shared" si="8"/>
        <v>12411</v>
      </c>
      <c r="I44" s="66">
        <f t="shared" si="8"/>
        <v>0</v>
      </c>
      <c r="J44" s="66">
        <f t="shared" si="8"/>
        <v>280</v>
      </c>
      <c r="K44" s="66">
        <f t="shared" si="8"/>
        <v>30332902</v>
      </c>
      <c r="L44" s="63">
        <f t="shared" si="8"/>
        <v>37110</v>
      </c>
      <c r="M44" s="64">
        <f t="shared" si="8"/>
        <v>46676</v>
      </c>
      <c r="N44" s="64">
        <f t="shared" si="8"/>
        <v>0</v>
      </c>
      <c r="O44" s="64">
        <f t="shared" si="8"/>
        <v>141103</v>
      </c>
      <c r="P44" s="64">
        <f t="shared" si="8"/>
        <v>47645</v>
      </c>
      <c r="Q44" s="65">
        <f t="shared" si="8"/>
        <v>272534</v>
      </c>
      <c r="R44" s="66">
        <f t="shared" si="8"/>
        <v>30605436</v>
      </c>
    </row>
    <row r="45" spans="1:18" ht="13.5" thickBot="1">
      <c r="A45" s="55" t="s">
        <v>73</v>
      </c>
      <c r="B45" s="68">
        <v>12847492</v>
      </c>
      <c r="C45" s="80">
        <f t="shared" si="0"/>
        <v>10259885</v>
      </c>
      <c r="D45" s="56">
        <v>8469</v>
      </c>
      <c r="E45" s="57">
        <v>3633485</v>
      </c>
      <c r="F45" s="57">
        <v>63311</v>
      </c>
      <c r="G45" s="58">
        <v>1418</v>
      </c>
      <c r="H45" s="59">
        <v>311751</v>
      </c>
      <c r="I45" s="59">
        <v>581356</v>
      </c>
      <c r="J45" s="59">
        <v>6553202</v>
      </c>
      <c r="K45" s="61">
        <f t="shared" si="1"/>
        <v>11152992</v>
      </c>
      <c r="L45" s="56">
        <v>5475</v>
      </c>
      <c r="M45" s="57">
        <v>344979</v>
      </c>
      <c r="N45" s="57">
        <v>0</v>
      </c>
      <c r="O45" s="57">
        <v>485484</v>
      </c>
      <c r="P45" s="57">
        <v>374066</v>
      </c>
      <c r="Q45" s="60">
        <f>SUM(L45:P45)</f>
        <v>1210004</v>
      </c>
      <c r="R45" s="61">
        <f>K45+Q45</f>
        <v>12362996</v>
      </c>
    </row>
    <row r="46" spans="1:18" ht="13.5" thickTop="1">
      <c r="A46" s="62" t="s">
        <v>74</v>
      </c>
      <c r="B46" s="67">
        <f>SUM(B44:B45)</f>
        <v>44043671</v>
      </c>
      <c r="C46" s="69">
        <f>SUM(C44:C45)</f>
        <v>40580376</v>
      </c>
      <c r="D46" s="63">
        <f aca="true" t="shared" si="9" ref="D46:K46">SUM(D44:D45)</f>
        <v>26061</v>
      </c>
      <c r="E46" s="64">
        <f t="shared" si="9"/>
        <v>33208112</v>
      </c>
      <c r="F46" s="64">
        <f t="shared" si="9"/>
        <v>651188</v>
      </c>
      <c r="G46" s="65">
        <f t="shared" si="9"/>
        <v>141533</v>
      </c>
      <c r="H46" s="66">
        <f t="shared" si="9"/>
        <v>324162</v>
      </c>
      <c r="I46" s="66">
        <f>SUM(I44:I45)</f>
        <v>581356</v>
      </c>
      <c r="J46" s="66">
        <f t="shared" si="9"/>
        <v>6553482</v>
      </c>
      <c r="K46" s="66">
        <f t="shared" si="9"/>
        <v>41485894</v>
      </c>
      <c r="L46" s="63">
        <f>SUM(L44:L45)</f>
        <v>42585</v>
      </c>
      <c r="M46" s="64">
        <f aca="true" t="shared" si="10" ref="M46:R46">SUM(M44:M45)</f>
        <v>391655</v>
      </c>
      <c r="N46" s="64">
        <f t="shared" si="10"/>
        <v>0</v>
      </c>
      <c r="O46" s="64">
        <f t="shared" si="10"/>
        <v>626587</v>
      </c>
      <c r="P46" s="64">
        <f t="shared" si="10"/>
        <v>421711</v>
      </c>
      <c r="Q46" s="65">
        <f t="shared" si="10"/>
        <v>1482538</v>
      </c>
      <c r="R46" s="66">
        <f t="shared" si="10"/>
        <v>42968432</v>
      </c>
    </row>
    <row r="47" ht="12.75">
      <c r="A47" s="3"/>
    </row>
    <row r="48" s="46" customFormat="1" ht="12.75"/>
    <row r="49" s="46" customFormat="1" ht="12.75"/>
    <row r="50" s="46" customFormat="1" ht="12.75"/>
    <row r="51" s="46" customFormat="1" ht="12.75"/>
    <row r="52" s="46" customFormat="1" ht="12.75"/>
    <row r="53" s="46" customFormat="1" ht="12.75"/>
    <row r="54" s="46" customFormat="1" ht="12.75"/>
    <row r="55" s="46" customFormat="1" ht="12.75"/>
    <row r="56" s="46" customFormat="1" ht="12.75"/>
    <row r="57" s="46" customFormat="1" ht="12.75"/>
    <row r="58" s="46" customFormat="1" ht="12.75"/>
    <row r="59" s="46" customFormat="1" ht="12.75"/>
    <row r="60" s="46" customFormat="1" ht="12.75"/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  <row r="196" s="46" customFormat="1" ht="12.75"/>
    <row r="197" s="46" customFormat="1" ht="12.75"/>
    <row r="198" s="46" customFormat="1" ht="12.75"/>
    <row r="199" s="46" customFormat="1" ht="12.75"/>
    <row r="200" s="46" customFormat="1" ht="12.75"/>
    <row r="201" s="46" customFormat="1" ht="12.75"/>
    <row r="202" s="46" customFormat="1" ht="12.75"/>
    <row r="203" s="46" customFormat="1" ht="12.75"/>
    <row r="204" s="46" customFormat="1" ht="12.75"/>
    <row r="205" s="46" customFormat="1" ht="12.75"/>
    <row r="206" s="46" customFormat="1" ht="12.75"/>
    <row r="207" s="46" customFormat="1" ht="12.75"/>
    <row r="208" s="46" customFormat="1" ht="12.75"/>
    <row r="209" s="46" customFormat="1" ht="12.75"/>
    <row r="210" s="46" customFormat="1" ht="12.75"/>
    <row r="211" s="46" customFormat="1" ht="12.75"/>
    <row r="212" s="46" customFormat="1" ht="12.75"/>
    <row r="213" s="46" customFormat="1" ht="12.75"/>
    <row r="214" s="46" customFormat="1" ht="12.75"/>
    <row r="215" s="46" customFormat="1" ht="12.75"/>
    <row r="216" s="46" customFormat="1" ht="12.75"/>
    <row r="217" s="46" customFormat="1" ht="12.75"/>
    <row r="218" s="46" customFormat="1" ht="12.75"/>
    <row r="219" s="46" customFormat="1" ht="12.75"/>
    <row r="220" s="46" customFormat="1" ht="12.75"/>
    <row r="221" s="46" customFormat="1" ht="12.75"/>
    <row r="222" s="46" customFormat="1" ht="12.75"/>
    <row r="223" s="46" customFormat="1" ht="12.75"/>
    <row r="224" s="46" customFormat="1" ht="12.75"/>
    <row r="225" s="46" customFormat="1" ht="12.75"/>
    <row r="226" s="46" customFormat="1" ht="12.75"/>
    <row r="227" s="46" customFormat="1" ht="12.75"/>
    <row r="228" s="46" customFormat="1" ht="12.75"/>
    <row r="229" s="46" customFormat="1" ht="12.75"/>
    <row r="230" s="46" customFormat="1" ht="12.75"/>
  </sheetData>
  <mergeCells count="1">
    <mergeCell ref="B2:C2"/>
  </mergeCells>
  <printOptions horizontalCentered="1"/>
  <pageMargins left="0.3937007874015748" right="0.5905511811023623" top="0.81" bottom="0.1968503937007874" header="0.2755905511811024" footer="0.11811023622047245"/>
  <pageSetup blackAndWhite="1" horizontalDpi="300" verticalDpi="300" orientation="landscape" paperSize="9" scale="80" r:id="rId1"/>
  <headerFooter alignWithMargins="0">
    <oddHeader>&amp;C&amp;"Times New Roman CE,Félkövér"&amp;14 2 0 0 3.   É V I   M É R L E G
&amp;12&amp;UE s z k ö z ö k&amp;U
&amp;R&amp;"Times New Roman,Normál"11/2004.(IV.27.)sz.önkormányzati rendelet
11. számú melléklet
(ezer Ft-ban)</oddHeader>
    <oddFooter>&amp;L&amp;"Times New Roman,Normál"Készült:&amp;D     Készítette: Balogh Réka&amp;C&amp;"Times New Roman,Normál"C:\Réka\beszámoló2003\&amp;F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230"/>
  <sheetViews>
    <sheetView tabSelected="1" workbookViewId="0" topLeftCell="A1">
      <pane xSplit="1" ySplit="4" topLeftCell="I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8" sqref="A48"/>
    </sheetView>
  </sheetViews>
  <sheetFormatPr defaultColWidth="9.140625" defaultRowHeight="12.75"/>
  <cols>
    <col min="1" max="1" width="26.8515625" style="1" customWidth="1"/>
    <col min="2" max="3" width="11.7109375" style="1" customWidth="1"/>
    <col min="4" max="4" width="9.8515625" style="1" customWidth="1"/>
    <col min="5" max="6" width="11.7109375" style="1" customWidth="1"/>
    <col min="7" max="7" width="11.00390625" style="1" customWidth="1"/>
    <col min="8" max="12" width="11.7109375" style="1" customWidth="1"/>
    <col min="13" max="13" width="10.140625" style="1" customWidth="1"/>
    <col min="14" max="187" width="9.140625" style="46" customWidth="1"/>
    <col min="188" max="16384" width="9.140625" style="1" customWidth="1"/>
  </cols>
  <sheetData>
    <row r="1" spans="1:13" ht="12.75">
      <c r="A1" s="7" t="s">
        <v>0</v>
      </c>
      <c r="B1" s="50" t="s">
        <v>75</v>
      </c>
      <c r="C1" s="50"/>
      <c r="D1" s="50"/>
      <c r="E1" s="27"/>
      <c r="F1" s="50" t="s">
        <v>76</v>
      </c>
      <c r="G1" s="50"/>
      <c r="H1" s="50"/>
      <c r="I1" s="11" t="s">
        <v>77</v>
      </c>
      <c r="J1" s="18"/>
      <c r="K1" s="18"/>
      <c r="L1" s="13"/>
      <c r="M1" s="14" t="s">
        <v>78</v>
      </c>
    </row>
    <row r="2" spans="1:13" ht="12.75">
      <c r="A2" s="8"/>
      <c r="B2" s="40" t="s">
        <v>79</v>
      </c>
      <c r="C2" s="41" t="s">
        <v>80</v>
      </c>
      <c r="D2" s="71" t="s">
        <v>97</v>
      </c>
      <c r="E2" s="48" t="s">
        <v>81</v>
      </c>
      <c r="F2" s="40" t="s">
        <v>82</v>
      </c>
      <c r="G2" s="51" t="s">
        <v>83</v>
      </c>
      <c r="H2" s="53" t="s">
        <v>76</v>
      </c>
      <c r="I2" s="40" t="s">
        <v>84</v>
      </c>
      <c r="J2" s="41" t="s">
        <v>85</v>
      </c>
      <c r="K2" s="41" t="s">
        <v>86</v>
      </c>
      <c r="L2" s="48" t="s">
        <v>87</v>
      </c>
      <c r="M2" s="15" t="s">
        <v>23</v>
      </c>
    </row>
    <row r="3" spans="1:13" ht="12.75">
      <c r="A3" s="8"/>
      <c r="B3" s="40" t="s">
        <v>88</v>
      </c>
      <c r="C3" s="41" t="s">
        <v>89</v>
      </c>
      <c r="D3" s="51" t="s">
        <v>91</v>
      </c>
      <c r="E3" s="48" t="s">
        <v>88</v>
      </c>
      <c r="F3" s="40" t="s">
        <v>90</v>
      </c>
      <c r="G3" s="51" t="s">
        <v>91</v>
      </c>
      <c r="H3" s="53" t="s">
        <v>30</v>
      </c>
      <c r="I3" s="40" t="s">
        <v>92</v>
      </c>
      <c r="J3" s="41" t="s">
        <v>92</v>
      </c>
      <c r="K3" s="41" t="s">
        <v>93</v>
      </c>
      <c r="L3" s="48" t="s">
        <v>94</v>
      </c>
      <c r="M3" s="15" t="s">
        <v>30</v>
      </c>
    </row>
    <row r="4" spans="1:13" ht="12.75">
      <c r="A4" s="9"/>
      <c r="B4" s="43"/>
      <c r="C4" s="45"/>
      <c r="D4" s="52"/>
      <c r="E4" s="49" t="s">
        <v>30</v>
      </c>
      <c r="F4" s="43" t="s">
        <v>91</v>
      </c>
      <c r="G4" s="52"/>
      <c r="H4" s="54"/>
      <c r="I4" s="43" t="s">
        <v>95</v>
      </c>
      <c r="J4" s="45" t="s">
        <v>95</v>
      </c>
      <c r="K4" s="45" t="s">
        <v>96</v>
      </c>
      <c r="L4" s="49" t="s">
        <v>30</v>
      </c>
      <c r="M4" s="20"/>
    </row>
    <row r="5" spans="1:14" ht="12.75">
      <c r="A5" s="28" t="s">
        <v>36</v>
      </c>
      <c r="B5" s="29">
        <v>191219</v>
      </c>
      <c r="C5" s="30">
        <v>21055393</v>
      </c>
      <c r="D5" s="72">
        <v>0</v>
      </c>
      <c r="E5" s="34">
        <f>SUM(B5:D5)</f>
        <v>21246612</v>
      </c>
      <c r="F5" s="29">
        <v>6104</v>
      </c>
      <c r="G5" s="30">
        <v>0</v>
      </c>
      <c r="H5" s="34">
        <f>SUM(F5:G5)</f>
        <v>6104</v>
      </c>
      <c r="I5" s="29">
        <v>0</v>
      </c>
      <c r="J5" s="30">
        <v>12138</v>
      </c>
      <c r="K5" s="30">
        <v>0</v>
      </c>
      <c r="L5" s="34">
        <f>SUM(I5:K5)</f>
        <v>12138</v>
      </c>
      <c r="M5" s="33">
        <f>E5+H5+L5</f>
        <v>21264854</v>
      </c>
      <c r="N5" s="4"/>
    </row>
    <row r="6" spans="1:14" ht="12.75">
      <c r="A6" s="8" t="s">
        <v>37</v>
      </c>
      <c r="B6" s="35">
        <v>25226</v>
      </c>
      <c r="C6" s="36">
        <v>144485</v>
      </c>
      <c r="D6" s="73">
        <v>0</v>
      </c>
      <c r="E6" s="76">
        <f aca="true" t="shared" si="0" ref="E6:E43">SUM(B6:D6)</f>
        <v>169711</v>
      </c>
      <c r="F6" s="35">
        <v>997</v>
      </c>
      <c r="G6" s="36">
        <v>0</v>
      </c>
      <c r="H6" s="39">
        <f aca="true" t="shared" si="1" ref="H6:H18">SUM(F6:G6)</f>
        <v>997</v>
      </c>
      <c r="I6" s="35">
        <v>0</v>
      </c>
      <c r="J6" s="36">
        <v>184</v>
      </c>
      <c r="K6" s="36">
        <v>306</v>
      </c>
      <c r="L6" s="39">
        <f aca="true" t="shared" si="2" ref="L6:L18">SUM(I6:K6)</f>
        <v>490</v>
      </c>
      <c r="M6" s="38">
        <f aca="true" t="shared" si="3" ref="M6:M18">E6+H6+L6</f>
        <v>171198</v>
      </c>
      <c r="N6" s="4"/>
    </row>
    <row r="7" spans="1:14" ht="12.75">
      <c r="A7" s="8" t="s">
        <v>38</v>
      </c>
      <c r="B7" s="35">
        <v>1839</v>
      </c>
      <c r="C7" s="36">
        <v>54104</v>
      </c>
      <c r="D7" s="73">
        <v>0</v>
      </c>
      <c r="E7" s="76">
        <f t="shared" si="0"/>
        <v>55943</v>
      </c>
      <c r="F7" s="35">
        <v>3667</v>
      </c>
      <c r="G7" s="36">
        <v>0</v>
      </c>
      <c r="H7" s="39">
        <f t="shared" si="1"/>
        <v>3667</v>
      </c>
      <c r="I7" s="35">
        <v>0</v>
      </c>
      <c r="J7" s="36">
        <v>1004</v>
      </c>
      <c r="K7" s="36">
        <v>495</v>
      </c>
      <c r="L7" s="39">
        <f t="shared" si="2"/>
        <v>1499</v>
      </c>
      <c r="M7" s="38">
        <f t="shared" si="3"/>
        <v>61109</v>
      </c>
      <c r="N7" s="4"/>
    </row>
    <row r="8" spans="1:14" ht="12.75">
      <c r="A8" s="8" t="s">
        <v>39</v>
      </c>
      <c r="B8" s="35">
        <v>1879</v>
      </c>
      <c r="C8" s="36">
        <v>32214</v>
      </c>
      <c r="D8" s="73">
        <v>0</v>
      </c>
      <c r="E8" s="76">
        <f t="shared" si="0"/>
        <v>34093</v>
      </c>
      <c r="F8" s="35">
        <v>4907</v>
      </c>
      <c r="G8" s="36">
        <v>0</v>
      </c>
      <c r="H8" s="39">
        <f t="shared" si="1"/>
        <v>4907</v>
      </c>
      <c r="I8" s="35">
        <v>0</v>
      </c>
      <c r="J8" s="36">
        <v>0</v>
      </c>
      <c r="K8" s="36">
        <v>0</v>
      </c>
      <c r="L8" s="39">
        <f t="shared" si="2"/>
        <v>0</v>
      </c>
      <c r="M8" s="38">
        <f t="shared" si="3"/>
        <v>39000</v>
      </c>
      <c r="N8" s="4"/>
    </row>
    <row r="9" spans="1:14" ht="12.75">
      <c r="A9" s="8" t="s">
        <v>40</v>
      </c>
      <c r="B9" s="35">
        <v>36130</v>
      </c>
      <c r="C9" s="36">
        <v>118171</v>
      </c>
      <c r="D9" s="73">
        <v>0</v>
      </c>
      <c r="E9" s="76">
        <f t="shared" si="0"/>
        <v>154301</v>
      </c>
      <c r="F9" s="35">
        <v>829</v>
      </c>
      <c r="G9" s="36">
        <v>0</v>
      </c>
      <c r="H9" s="39">
        <f t="shared" si="1"/>
        <v>829</v>
      </c>
      <c r="I9" s="35">
        <v>0</v>
      </c>
      <c r="J9" s="36">
        <v>663</v>
      </c>
      <c r="K9" s="36">
        <v>3204</v>
      </c>
      <c r="L9" s="39">
        <f t="shared" si="2"/>
        <v>3867</v>
      </c>
      <c r="M9" s="38">
        <f t="shared" si="3"/>
        <v>158997</v>
      </c>
      <c r="N9" s="4"/>
    </row>
    <row r="10" spans="1:14" ht="12.75">
      <c r="A10" s="8" t="s">
        <v>41</v>
      </c>
      <c r="B10" s="35">
        <v>11933</v>
      </c>
      <c r="C10" s="36">
        <v>37860</v>
      </c>
      <c r="D10" s="73">
        <v>0</v>
      </c>
      <c r="E10" s="76">
        <f t="shared" si="0"/>
        <v>49793</v>
      </c>
      <c r="F10" s="35">
        <v>1035</v>
      </c>
      <c r="G10" s="36">
        <v>0</v>
      </c>
      <c r="H10" s="39">
        <f t="shared" si="1"/>
        <v>1035</v>
      </c>
      <c r="I10" s="35">
        <v>0</v>
      </c>
      <c r="J10" s="36">
        <v>0</v>
      </c>
      <c r="K10" s="36">
        <v>0</v>
      </c>
      <c r="L10" s="39">
        <f t="shared" si="2"/>
        <v>0</v>
      </c>
      <c r="M10" s="38">
        <f t="shared" si="3"/>
        <v>50828</v>
      </c>
      <c r="N10" s="4"/>
    </row>
    <row r="11" spans="1:14" ht="12.75">
      <c r="A11" s="8" t="s">
        <v>101</v>
      </c>
      <c r="B11" s="35">
        <v>135266</v>
      </c>
      <c r="C11" s="36">
        <v>940681</v>
      </c>
      <c r="D11" s="73">
        <v>0</v>
      </c>
      <c r="E11" s="76">
        <f t="shared" si="0"/>
        <v>1075947</v>
      </c>
      <c r="F11" s="35">
        <v>-1221</v>
      </c>
      <c r="G11" s="36">
        <v>0</v>
      </c>
      <c r="H11" s="39">
        <f t="shared" si="1"/>
        <v>-1221</v>
      </c>
      <c r="I11" s="35">
        <v>0</v>
      </c>
      <c r="J11" s="36">
        <v>5332</v>
      </c>
      <c r="K11" s="36">
        <v>9306</v>
      </c>
      <c r="L11" s="39">
        <f t="shared" si="2"/>
        <v>14638</v>
      </c>
      <c r="M11" s="38">
        <f t="shared" si="3"/>
        <v>1089364</v>
      </c>
      <c r="N11" s="4"/>
    </row>
    <row r="12" spans="1:14" ht="12.75">
      <c r="A12" s="8" t="s">
        <v>42</v>
      </c>
      <c r="B12" s="35">
        <v>12539</v>
      </c>
      <c r="C12" s="36">
        <v>9076</v>
      </c>
      <c r="D12" s="73">
        <v>0</v>
      </c>
      <c r="E12" s="76">
        <f t="shared" si="0"/>
        <v>21615</v>
      </c>
      <c r="F12" s="35">
        <v>341</v>
      </c>
      <c r="G12" s="36">
        <v>0</v>
      </c>
      <c r="H12" s="39">
        <f t="shared" si="1"/>
        <v>341</v>
      </c>
      <c r="I12" s="35">
        <v>0</v>
      </c>
      <c r="J12" s="36">
        <v>114</v>
      </c>
      <c r="K12" s="36">
        <v>153</v>
      </c>
      <c r="L12" s="39">
        <f t="shared" si="2"/>
        <v>267</v>
      </c>
      <c r="M12" s="38">
        <f t="shared" si="3"/>
        <v>22223</v>
      </c>
      <c r="N12" s="4"/>
    </row>
    <row r="13" spans="1:14" ht="12.75">
      <c r="A13" s="8" t="s">
        <v>43</v>
      </c>
      <c r="B13" s="35">
        <v>3197</v>
      </c>
      <c r="C13" s="36">
        <v>64147</v>
      </c>
      <c r="D13" s="73">
        <v>0</v>
      </c>
      <c r="E13" s="76">
        <f t="shared" si="0"/>
        <v>67344</v>
      </c>
      <c r="F13" s="35">
        <v>1369</v>
      </c>
      <c r="G13" s="36">
        <v>0</v>
      </c>
      <c r="H13" s="39">
        <f t="shared" si="1"/>
        <v>1369</v>
      </c>
      <c r="I13" s="35">
        <v>0</v>
      </c>
      <c r="J13" s="36">
        <v>0</v>
      </c>
      <c r="K13" s="36">
        <v>0</v>
      </c>
      <c r="L13" s="39">
        <f t="shared" si="2"/>
        <v>0</v>
      </c>
      <c r="M13" s="38">
        <f t="shared" si="3"/>
        <v>68713</v>
      </c>
      <c r="N13" s="4"/>
    </row>
    <row r="14" spans="1:14" ht="12.75">
      <c r="A14" s="8" t="s">
        <v>44</v>
      </c>
      <c r="B14" s="35">
        <v>51312</v>
      </c>
      <c r="C14" s="36">
        <v>26044</v>
      </c>
      <c r="D14" s="73">
        <v>0</v>
      </c>
      <c r="E14" s="76">
        <f t="shared" si="0"/>
        <v>77356</v>
      </c>
      <c r="F14" s="35">
        <v>1932</v>
      </c>
      <c r="G14" s="36">
        <v>0</v>
      </c>
      <c r="H14" s="39">
        <f t="shared" si="1"/>
        <v>1932</v>
      </c>
      <c r="I14" s="35">
        <v>0</v>
      </c>
      <c r="J14" s="36">
        <v>2189</v>
      </c>
      <c r="K14" s="36">
        <v>0</v>
      </c>
      <c r="L14" s="39">
        <f t="shared" si="2"/>
        <v>2189</v>
      </c>
      <c r="M14" s="38">
        <f t="shared" si="3"/>
        <v>81477</v>
      </c>
      <c r="N14" s="4"/>
    </row>
    <row r="15" spans="1:14" ht="12.75">
      <c r="A15" s="8" t="s">
        <v>45</v>
      </c>
      <c r="B15" s="35">
        <v>210</v>
      </c>
      <c r="C15" s="36">
        <v>2258</v>
      </c>
      <c r="D15" s="73">
        <v>0</v>
      </c>
      <c r="E15" s="76">
        <f t="shared" si="0"/>
        <v>2468</v>
      </c>
      <c r="F15" s="35">
        <v>172</v>
      </c>
      <c r="G15" s="36">
        <v>0</v>
      </c>
      <c r="H15" s="39">
        <f t="shared" si="1"/>
        <v>172</v>
      </c>
      <c r="I15" s="35">
        <v>0</v>
      </c>
      <c r="J15" s="36">
        <v>168</v>
      </c>
      <c r="K15" s="36">
        <v>823</v>
      </c>
      <c r="L15" s="39">
        <f t="shared" si="2"/>
        <v>991</v>
      </c>
      <c r="M15" s="38">
        <f t="shared" si="3"/>
        <v>3631</v>
      </c>
      <c r="N15" s="4"/>
    </row>
    <row r="16" spans="1:14" ht="12.75">
      <c r="A16" s="8" t="s">
        <v>46</v>
      </c>
      <c r="B16" s="35">
        <v>20329</v>
      </c>
      <c r="C16" s="36">
        <v>22799</v>
      </c>
      <c r="D16" s="73">
        <v>0</v>
      </c>
      <c r="E16" s="76">
        <f t="shared" si="0"/>
        <v>43128</v>
      </c>
      <c r="F16" s="35">
        <v>-240</v>
      </c>
      <c r="G16" s="36">
        <v>0</v>
      </c>
      <c r="H16" s="39">
        <f t="shared" si="1"/>
        <v>-240</v>
      </c>
      <c r="I16" s="35">
        <v>0</v>
      </c>
      <c r="J16" s="36">
        <v>50</v>
      </c>
      <c r="K16" s="36">
        <v>287</v>
      </c>
      <c r="L16" s="39">
        <f t="shared" si="2"/>
        <v>337</v>
      </c>
      <c r="M16" s="38">
        <f t="shared" si="3"/>
        <v>43225</v>
      </c>
      <c r="N16" s="4"/>
    </row>
    <row r="17" spans="1:14" ht="12.75">
      <c r="A17" s="8" t="s">
        <v>47</v>
      </c>
      <c r="B17" s="35">
        <v>49915</v>
      </c>
      <c r="C17" s="36">
        <v>74022</v>
      </c>
      <c r="D17" s="73">
        <v>0</v>
      </c>
      <c r="E17" s="76">
        <f t="shared" si="0"/>
        <v>123937</v>
      </c>
      <c r="F17" s="35">
        <v>1</v>
      </c>
      <c r="G17" s="36">
        <v>0</v>
      </c>
      <c r="H17" s="39">
        <f t="shared" si="1"/>
        <v>1</v>
      </c>
      <c r="I17" s="35">
        <v>0</v>
      </c>
      <c r="J17" s="36">
        <v>1198</v>
      </c>
      <c r="K17" s="36">
        <v>18</v>
      </c>
      <c r="L17" s="39">
        <f t="shared" si="2"/>
        <v>1216</v>
      </c>
      <c r="M17" s="38">
        <f t="shared" si="3"/>
        <v>125154</v>
      </c>
      <c r="N17" s="4"/>
    </row>
    <row r="18" spans="1:14" ht="12.75">
      <c r="A18" s="8" t="s">
        <v>48</v>
      </c>
      <c r="B18" s="35">
        <v>8769</v>
      </c>
      <c r="C18" s="36">
        <v>67004</v>
      </c>
      <c r="D18" s="73">
        <v>0</v>
      </c>
      <c r="E18" s="76">
        <f t="shared" si="0"/>
        <v>75773</v>
      </c>
      <c r="F18" s="35">
        <v>471</v>
      </c>
      <c r="G18" s="36">
        <v>0</v>
      </c>
      <c r="H18" s="39">
        <f t="shared" si="1"/>
        <v>471</v>
      </c>
      <c r="I18" s="35">
        <v>0</v>
      </c>
      <c r="J18" s="36">
        <v>60</v>
      </c>
      <c r="K18" s="36">
        <v>63</v>
      </c>
      <c r="L18" s="39">
        <f t="shared" si="2"/>
        <v>123</v>
      </c>
      <c r="M18" s="38">
        <f t="shared" si="3"/>
        <v>76367</v>
      </c>
      <c r="N18" s="4"/>
    </row>
    <row r="19" spans="1:14" ht="12.75">
      <c r="A19" s="8" t="s">
        <v>98</v>
      </c>
      <c r="B19" s="35">
        <v>1021</v>
      </c>
      <c r="C19" s="36">
        <v>23605</v>
      </c>
      <c r="D19" s="73">
        <v>0</v>
      </c>
      <c r="E19" s="76">
        <f t="shared" si="0"/>
        <v>24626</v>
      </c>
      <c r="F19" s="35">
        <v>157</v>
      </c>
      <c r="G19" s="36">
        <v>0</v>
      </c>
      <c r="H19" s="39">
        <f aca="true" t="shared" si="4" ref="H19:H27">SUM(F19:G19)</f>
        <v>157</v>
      </c>
      <c r="I19" s="35">
        <v>0</v>
      </c>
      <c r="J19" s="36">
        <v>573</v>
      </c>
      <c r="K19" s="36">
        <v>0</v>
      </c>
      <c r="L19" s="39">
        <f>SUM(I19:K19)</f>
        <v>573</v>
      </c>
      <c r="M19" s="38">
        <f>E19+H19+L19</f>
        <v>25356</v>
      </c>
      <c r="N19" s="4"/>
    </row>
    <row r="20" spans="1:14" ht="12.75">
      <c r="A20" s="8" t="s">
        <v>49</v>
      </c>
      <c r="B20" s="35">
        <v>9970</v>
      </c>
      <c r="C20" s="36">
        <v>444082</v>
      </c>
      <c r="D20" s="73">
        <v>0</v>
      </c>
      <c r="E20" s="76">
        <f t="shared" si="0"/>
        <v>454052</v>
      </c>
      <c r="F20" s="35">
        <v>-79</v>
      </c>
      <c r="G20" s="36">
        <v>0</v>
      </c>
      <c r="H20" s="39">
        <f t="shared" si="4"/>
        <v>-79</v>
      </c>
      <c r="I20" s="35">
        <v>0</v>
      </c>
      <c r="J20" s="36">
        <v>0</v>
      </c>
      <c r="K20" s="36">
        <v>145</v>
      </c>
      <c r="L20" s="39">
        <f>SUM(I20:K20)</f>
        <v>145</v>
      </c>
      <c r="M20" s="38">
        <f>E20+H20+L20</f>
        <v>454118</v>
      </c>
      <c r="N20" s="4"/>
    </row>
    <row r="21" spans="1:14" ht="12.75">
      <c r="A21" s="8" t="s">
        <v>50</v>
      </c>
      <c r="B21" s="35">
        <v>10235</v>
      </c>
      <c r="C21" s="36">
        <v>131818</v>
      </c>
      <c r="D21" s="73">
        <v>0</v>
      </c>
      <c r="E21" s="76">
        <f t="shared" si="0"/>
        <v>142053</v>
      </c>
      <c r="F21" s="35">
        <v>220</v>
      </c>
      <c r="G21" s="36">
        <v>0</v>
      </c>
      <c r="H21" s="39">
        <f t="shared" si="4"/>
        <v>220</v>
      </c>
      <c r="I21" s="35">
        <v>0</v>
      </c>
      <c r="J21" s="36">
        <v>39</v>
      </c>
      <c r="K21" s="36">
        <v>3016</v>
      </c>
      <c r="L21" s="39">
        <f aca="true" t="shared" si="5" ref="L21:L26">SUM(I21:K21)</f>
        <v>3055</v>
      </c>
      <c r="M21" s="38">
        <f aca="true" t="shared" si="6" ref="M21:M26">E21+H21+L21</f>
        <v>145328</v>
      </c>
      <c r="N21" s="4"/>
    </row>
    <row r="22" spans="1:14" ht="12.75">
      <c r="A22" s="8" t="s">
        <v>51</v>
      </c>
      <c r="B22" s="35">
        <v>76262</v>
      </c>
      <c r="C22" s="36">
        <v>83664</v>
      </c>
      <c r="D22" s="73">
        <v>0</v>
      </c>
      <c r="E22" s="76">
        <f t="shared" si="0"/>
        <v>159926</v>
      </c>
      <c r="F22" s="35">
        <v>711</v>
      </c>
      <c r="G22" s="36">
        <v>0</v>
      </c>
      <c r="H22" s="39">
        <f t="shared" si="4"/>
        <v>711</v>
      </c>
      <c r="I22" s="35">
        <v>0</v>
      </c>
      <c r="J22" s="36">
        <v>0</v>
      </c>
      <c r="K22" s="36">
        <v>52</v>
      </c>
      <c r="L22" s="39">
        <f t="shared" si="5"/>
        <v>52</v>
      </c>
      <c r="M22" s="38">
        <f t="shared" si="6"/>
        <v>160689</v>
      </c>
      <c r="N22" s="4"/>
    </row>
    <row r="23" spans="1:14" ht="12.75">
      <c r="A23" s="8" t="s">
        <v>52</v>
      </c>
      <c r="B23" s="35">
        <v>21907</v>
      </c>
      <c r="C23" s="36">
        <v>210640</v>
      </c>
      <c r="D23" s="73">
        <v>0</v>
      </c>
      <c r="E23" s="76">
        <f t="shared" si="0"/>
        <v>232547</v>
      </c>
      <c r="F23" s="35">
        <v>791</v>
      </c>
      <c r="G23" s="36">
        <v>0</v>
      </c>
      <c r="H23" s="39">
        <f t="shared" si="4"/>
        <v>791</v>
      </c>
      <c r="I23" s="35">
        <v>0</v>
      </c>
      <c r="J23" s="36">
        <v>2736</v>
      </c>
      <c r="K23" s="36">
        <v>0</v>
      </c>
      <c r="L23" s="39">
        <f t="shared" si="5"/>
        <v>2736</v>
      </c>
      <c r="M23" s="38">
        <f t="shared" si="6"/>
        <v>236074</v>
      </c>
      <c r="N23" s="4"/>
    </row>
    <row r="24" spans="1:14" ht="12.75">
      <c r="A24" s="8" t="s">
        <v>53</v>
      </c>
      <c r="B24" s="35">
        <v>15896</v>
      </c>
      <c r="C24" s="36">
        <v>43430</v>
      </c>
      <c r="D24" s="73">
        <v>0</v>
      </c>
      <c r="E24" s="76">
        <f t="shared" si="0"/>
        <v>59326</v>
      </c>
      <c r="F24" s="35">
        <v>259</v>
      </c>
      <c r="G24" s="36">
        <v>0</v>
      </c>
      <c r="H24" s="39">
        <f t="shared" si="4"/>
        <v>259</v>
      </c>
      <c r="I24" s="35">
        <v>0</v>
      </c>
      <c r="J24" s="36">
        <v>170</v>
      </c>
      <c r="K24" s="36">
        <v>24</v>
      </c>
      <c r="L24" s="39">
        <f t="shared" si="5"/>
        <v>194</v>
      </c>
      <c r="M24" s="38">
        <f t="shared" si="6"/>
        <v>59779</v>
      </c>
      <c r="N24" s="4"/>
    </row>
    <row r="25" spans="1:14" ht="12.75">
      <c r="A25" s="8" t="s">
        <v>54</v>
      </c>
      <c r="B25" s="35">
        <v>23595</v>
      </c>
      <c r="C25" s="36">
        <v>69848</v>
      </c>
      <c r="D25" s="73">
        <v>0</v>
      </c>
      <c r="E25" s="76">
        <f t="shared" si="0"/>
        <v>93443</v>
      </c>
      <c r="F25" s="35">
        <v>564</v>
      </c>
      <c r="G25" s="36">
        <v>0</v>
      </c>
      <c r="H25" s="39">
        <f t="shared" si="4"/>
        <v>564</v>
      </c>
      <c r="I25" s="35">
        <v>0</v>
      </c>
      <c r="J25" s="36">
        <v>98</v>
      </c>
      <c r="K25" s="36">
        <v>0</v>
      </c>
      <c r="L25" s="39">
        <f t="shared" si="5"/>
        <v>98</v>
      </c>
      <c r="M25" s="38">
        <f t="shared" si="6"/>
        <v>94105</v>
      </c>
      <c r="N25" s="4"/>
    </row>
    <row r="26" spans="1:14" ht="12.75">
      <c r="A26" s="8" t="s">
        <v>55</v>
      </c>
      <c r="B26" s="35">
        <v>72632</v>
      </c>
      <c r="C26" s="36">
        <v>36931</v>
      </c>
      <c r="D26" s="73">
        <v>0</v>
      </c>
      <c r="E26" s="76">
        <f t="shared" si="0"/>
        <v>109563</v>
      </c>
      <c r="F26" s="35">
        <v>0</v>
      </c>
      <c r="G26" s="36">
        <v>0</v>
      </c>
      <c r="H26" s="39">
        <f t="shared" si="4"/>
        <v>0</v>
      </c>
      <c r="I26" s="35">
        <v>0</v>
      </c>
      <c r="J26" s="36">
        <v>158</v>
      </c>
      <c r="K26" s="36">
        <v>18410</v>
      </c>
      <c r="L26" s="39">
        <f t="shared" si="5"/>
        <v>18568</v>
      </c>
      <c r="M26" s="38">
        <f t="shared" si="6"/>
        <v>128131</v>
      </c>
      <c r="N26" s="4"/>
    </row>
    <row r="27" spans="1:14" ht="12.75">
      <c r="A27" s="8" t="s">
        <v>56</v>
      </c>
      <c r="B27" s="35">
        <v>89100</v>
      </c>
      <c r="C27" s="36">
        <v>211632</v>
      </c>
      <c r="D27" s="73">
        <v>0</v>
      </c>
      <c r="E27" s="76">
        <f t="shared" si="0"/>
        <v>300732</v>
      </c>
      <c r="F27" s="35">
        <v>9670</v>
      </c>
      <c r="G27" s="36">
        <v>0</v>
      </c>
      <c r="H27" s="39">
        <f t="shared" si="4"/>
        <v>9670</v>
      </c>
      <c r="I27" s="35">
        <v>0</v>
      </c>
      <c r="J27" s="36">
        <v>78</v>
      </c>
      <c r="K27" s="36">
        <v>25</v>
      </c>
      <c r="L27" s="39">
        <f>SUM(I27:K27)</f>
        <v>103</v>
      </c>
      <c r="M27" s="38">
        <f>E27+H27+L27</f>
        <v>310505</v>
      </c>
      <c r="N27" s="4"/>
    </row>
    <row r="28" spans="1:14" ht="12.75">
      <c r="A28" s="8" t="s">
        <v>57</v>
      </c>
      <c r="B28" s="35">
        <v>18204</v>
      </c>
      <c r="C28" s="36">
        <v>37535</v>
      </c>
      <c r="D28" s="73">
        <v>0</v>
      </c>
      <c r="E28" s="76">
        <f t="shared" si="0"/>
        <v>55739</v>
      </c>
      <c r="F28" s="35">
        <v>1499</v>
      </c>
      <c r="G28" s="36">
        <v>0</v>
      </c>
      <c r="H28" s="39">
        <f aca="true" t="shared" si="7" ref="H28:H40">SUM(F28:G28)</f>
        <v>1499</v>
      </c>
      <c r="I28" s="35">
        <v>0</v>
      </c>
      <c r="J28" s="36">
        <v>722</v>
      </c>
      <c r="K28" s="36">
        <v>6473</v>
      </c>
      <c r="L28" s="39">
        <f aca="true" t="shared" si="8" ref="L28:L40">SUM(I28:K28)</f>
        <v>7195</v>
      </c>
      <c r="M28" s="38">
        <f aca="true" t="shared" si="9" ref="M28:M40">E28+H28+L28</f>
        <v>64433</v>
      </c>
      <c r="N28" s="4"/>
    </row>
    <row r="29" spans="1:14" ht="12.75">
      <c r="A29" s="8" t="s">
        <v>58</v>
      </c>
      <c r="B29" s="35">
        <v>54674</v>
      </c>
      <c r="C29" s="36">
        <v>173517</v>
      </c>
      <c r="D29" s="73">
        <v>0</v>
      </c>
      <c r="E29" s="76">
        <f t="shared" si="0"/>
        <v>228191</v>
      </c>
      <c r="F29" s="35">
        <v>7201</v>
      </c>
      <c r="G29" s="36">
        <v>0</v>
      </c>
      <c r="H29" s="39">
        <f t="shared" si="7"/>
        <v>7201</v>
      </c>
      <c r="I29" s="35">
        <v>0</v>
      </c>
      <c r="J29" s="36">
        <v>1688</v>
      </c>
      <c r="K29" s="36">
        <v>0</v>
      </c>
      <c r="L29" s="39">
        <f t="shared" si="8"/>
        <v>1688</v>
      </c>
      <c r="M29" s="38">
        <f t="shared" si="9"/>
        <v>237080</v>
      </c>
      <c r="N29" s="4"/>
    </row>
    <row r="30" spans="1:14" ht="12.75">
      <c r="A30" s="8" t="s">
        <v>59</v>
      </c>
      <c r="B30" s="35">
        <v>23021</v>
      </c>
      <c r="C30" s="36">
        <v>209122</v>
      </c>
      <c r="D30" s="73">
        <v>0</v>
      </c>
      <c r="E30" s="76">
        <f t="shared" si="0"/>
        <v>232143</v>
      </c>
      <c r="F30" s="35">
        <v>27555</v>
      </c>
      <c r="G30" s="36">
        <v>0</v>
      </c>
      <c r="H30" s="39">
        <f t="shared" si="7"/>
        <v>27555</v>
      </c>
      <c r="I30" s="35">
        <v>0</v>
      </c>
      <c r="J30" s="36">
        <v>961</v>
      </c>
      <c r="K30" s="36">
        <v>1228</v>
      </c>
      <c r="L30" s="39">
        <f t="shared" si="8"/>
        <v>2189</v>
      </c>
      <c r="M30" s="38">
        <f t="shared" si="9"/>
        <v>261887</v>
      </c>
      <c r="N30" s="4"/>
    </row>
    <row r="31" spans="1:14" ht="12.75">
      <c r="A31" s="8" t="s">
        <v>60</v>
      </c>
      <c r="B31" s="35">
        <v>85393</v>
      </c>
      <c r="C31" s="36">
        <v>133010</v>
      </c>
      <c r="D31" s="73">
        <v>0</v>
      </c>
      <c r="E31" s="76">
        <f t="shared" si="0"/>
        <v>218403</v>
      </c>
      <c r="F31" s="35">
        <v>14134</v>
      </c>
      <c r="G31" s="36">
        <v>0</v>
      </c>
      <c r="H31" s="39">
        <f t="shared" si="7"/>
        <v>14134</v>
      </c>
      <c r="I31" s="35">
        <v>0</v>
      </c>
      <c r="J31" s="36">
        <v>1559</v>
      </c>
      <c r="K31" s="36">
        <v>0</v>
      </c>
      <c r="L31" s="39">
        <f t="shared" si="8"/>
        <v>1559</v>
      </c>
      <c r="M31" s="38">
        <f t="shared" si="9"/>
        <v>234096</v>
      </c>
      <c r="N31" s="4"/>
    </row>
    <row r="32" spans="1:14" ht="12.75">
      <c r="A32" s="8" t="s">
        <v>61</v>
      </c>
      <c r="B32" s="35">
        <v>7997</v>
      </c>
      <c r="C32" s="36">
        <v>57136</v>
      </c>
      <c r="D32" s="73">
        <v>0</v>
      </c>
      <c r="E32" s="76">
        <f t="shared" si="0"/>
        <v>65133</v>
      </c>
      <c r="F32" s="35">
        <v>2805</v>
      </c>
      <c r="G32" s="36">
        <v>0</v>
      </c>
      <c r="H32" s="39">
        <f t="shared" si="7"/>
        <v>2805</v>
      </c>
      <c r="I32" s="35">
        <v>0</v>
      </c>
      <c r="J32" s="36">
        <v>0</v>
      </c>
      <c r="K32" s="36">
        <v>0</v>
      </c>
      <c r="L32" s="39">
        <f t="shared" si="8"/>
        <v>0</v>
      </c>
      <c r="M32" s="38">
        <f t="shared" si="9"/>
        <v>67938</v>
      </c>
      <c r="N32" s="4"/>
    </row>
    <row r="33" spans="1:14" ht="12.75">
      <c r="A33" s="8" t="s">
        <v>62</v>
      </c>
      <c r="B33" s="35">
        <v>47534</v>
      </c>
      <c r="C33" s="36">
        <v>82588</v>
      </c>
      <c r="D33" s="73">
        <v>0</v>
      </c>
      <c r="E33" s="76">
        <f t="shared" si="0"/>
        <v>130122</v>
      </c>
      <c r="F33" s="35">
        <v>1040</v>
      </c>
      <c r="G33" s="36">
        <v>0</v>
      </c>
      <c r="H33" s="39">
        <f t="shared" si="7"/>
        <v>1040</v>
      </c>
      <c r="I33" s="35">
        <v>0</v>
      </c>
      <c r="J33" s="36">
        <v>0</v>
      </c>
      <c r="K33" s="36">
        <v>0</v>
      </c>
      <c r="L33" s="39">
        <f t="shared" si="8"/>
        <v>0</v>
      </c>
      <c r="M33" s="38">
        <f t="shared" si="9"/>
        <v>131162</v>
      </c>
      <c r="N33" s="4"/>
    </row>
    <row r="34" spans="1:14" ht="12.75">
      <c r="A34" s="8" t="s">
        <v>63</v>
      </c>
      <c r="B34" s="35">
        <v>131360</v>
      </c>
      <c r="C34" s="36">
        <v>404182</v>
      </c>
      <c r="D34" s="73">
        <v>0</v>
      </c>
      <c r="E34" s="76">
        <f t="shared" si="0"/>
        <v>535542</v>
      </c>
      <c r="F34" s="35">
        <v>3580</v>
      </c>
      <c r="G34" s="36">
        <v>0</v>
      </c>
      <c r="H34" s="39">
        <f t="shared" si="7"/>
        <v>3580</v>
      </c>
      <c r="I34" s="35">
        <v>0</v>
      </c>
      <c r="J34" s="36">
        <v>1321</v>
      </c>
      <c r="K34" s="36">
        <v>1030</v>
      </c>
      <c r="L34" s="39">
        <f t="shared" si="8"/>
        <v>2351</v>
      </c>
      <c r="M34" s="38">
        <f t="shared" si="9"/>
        <v>541473</v>
      </c>
      <c r="N34" s="4"/>
    </row>
    <row r="35" spans="1:14" ht="12.75">
      <c r="A35" s="8" t="s">
        <v>99</v>
      </c>
      <c r="B35" s="35">
        <v>149667</v>
      </c>
      <c r="C35" s="36">
        <v>166341</v>
      </c>
      <c r="D35" s="73">
        <v>0</v>
      </c>
      <c r="E35" s="76">
        <f t="shared" si="0"/>
        <v>316008</v>
      </c>
      <c r="F35" s="35">
        <v>21948</v>
      </c>
      <c r="G35" s="36">
        <v>0</v>
      </c>
      <c r="H35" s="39">
        <f t="shared" si="7"/>
        <v>21948</v>
      </c>
      <c r="I35" s="35">
        <v>0</v>
      </c>
      <c r="J35" s="36">
        <v>2464</v>
      </c>
      <c r="K35" s="36">
        <v>207</v>
      </c>
      <c r="L35" s="39">
        <f t="shared" si="8"/>
        <v>2671</v>
      </c>
      <c r="M35" s="38">
        <f t="shared" si="9"/>
        <v>340627</v>
      </c>
      <c r="N35" s="4"/>
    </row>
    <row r="36" spans="1:187" ht="12.75">
      <c r="A36" s="8" t="s">
        <v>64</v>
      </c>
      <c r="B36" s="35">
        <v>23753</v>
      </c>
      <c r="C36" s="36">
        <v>202002</v>
      </c>
      <c r="D36" s="73">
        <v>0</v>
      </c>
      <c r="E36" s="76">
        <f t="shared" si="0"/>
        <v>225755</v>
      </c>
      <c r="F36" s="35">
        <v>1648</v>
      </c>
      <c r="G36" s="36">
        <v>0</v>
      </c>
      <c r="H36" s="39">
        <f t="shared" si="7"/>
        <v>1648</v>
      </c>
      <c r="I36" s="35">
        <v>0</v>
      </c>
      <c r="J36" s="36">
        <v>0</v>
      </c>
      <c r="K36" s="36">
        <v>85</v>
      </c>
      <c r="L36" s="39">
        <f t="shared" si="8"/>
        <v>85</v>
      </c>
      <c r="M36" s="38">
        <f t="shared" si="9"/>
        <v>227488</v>
      </c>
      <c r="N36" s="4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</row>
    <row r="37" spans="1:14" ht="12.75">
      <c r="A37" s="8" t="s">
        <v>65</v>
      </c>
      <c r="B37" s="35">
        <v>39066</v>
      </c>
      <c r="C37" s="36">
        <v>1908948</v>
      </c>
      <c r="D37" s="73">
        <v>0</v>
      </c>
      <c r="E37" s="76">
        <f t="shared" si="0"/>
        <v>1948014</v>
      </c>
      <c r="F37" s="35">
        <v>487</v>
      </c>
      <c r="G37" s="36">
        <v>0</v>
      </c>
      <c r="H37" s="39">
        <f t="shared" si="7"/>
        <v>487</v>
      </c>
      <c r="I37" s="35">
        <v>0</v>
      </c>
      <c r="J37" s="36">
        <v>870</v>
      </c>
      <c r="K37" s="36">
        <v>0</v>
      </c>
      <c r="L37" s="39">
        <f t="shared" si="8"/>
        <v>870</v>
      </c>
      <c r="M37" s="38">
        <f t="shared" si="9"/>
        <v>1949371</v>
      </c>
      <c r="N37" s="4"/>
    </row>
    <row r="38" spans="1:14" ht="12.75">
      <c r="A38" s="8" t="s">
        <v>66</v>
      </c>
      <c r="B38" s="35">
        <v>2938</v>
      </c>
      <c r="C38" s="36">
        <v>13265</v>
      </c>
      <c r="D38" s="73">
        <v>0</v>
      </c>
      <c r="E38" s="76">
        <f t="shared" si="0"/>
        <v>16203</v>
      </c>
      <c r="F38" s="35">
        <v>537</v>
      </c>
      <c r="G38" s="36">
        <v>0</v>
      </c>
      <c r="H38" s="39">
        <f t="shared" si="7"/>
        <v>537</v>
      </c>
      <c r="I38" s="35">
        <v>0</v>
      </c>
      <c r="J38" s="36">
        <v>87</v>
      </c>
      <c r="K38" s="36">
        <v>0</v>
      </c>
      <c r="L38" s="39">
        <f t="shared" si="8"/>
        <v>87</v>
      </c>
      <c r="M38" s="38">
        <f t="shared" si="9"/>
        <v>16827</v>
      </c>
      <c r="N38" s="4"/>
    </row>
    <row r="39" spans="1:14" ht="12.75">
      <c r="A39" s="8" t="s">
        <v>67</v>
      </c>
      <c r="B39" s="35">
        <v>408796</v>
      </c>
      <c r="C39" s="36">
        <v>-5725</v>
      </c>
      <c r="D39" s="73">
        <v>0</v>
      </c>
      <c r="E39" s="76">
        <f t="shared" si="0"/>
        <v>403071</v>
      </c>
      <c r="F39" s="35">
        <v>5713</v>
      </c>
      <c r="G39" s="36">
        <v>0</v>
      </c>
      <c r="H39" s="39">
        <f t="shared" si="7"/>
        <v>5713</v>
      </c>
      <c r="I39" s="35">
        <v>0</v>
      </c>
      <c r="J39" s="36">
        <v>15492</v>
      </c>
      <c r="K39" s="36">
        <v>0</v>
      </c>
      <c r="L39" s="39">
        <f t="shared" si="8"/>
        <v>15492</v>
      </c>
      <c r="M39" s="38">
        <f t="shared" si="9"/>
        <v>424276</v>
      </c>
      <c r="N39" s="4"/>
    </row>
    <row r="40" spans="1:14" ht="12.75">
      <c r="A40" s="8" t="s">
        <v>68</v>
      </c>
      <c r="B40" s="35">
        <v>52512</v>
      </c>
      <c r="C40" s="36">
        <v>384273</v>
      </c>
      <c r="D40" s="73">
        <v>0</v>
      </c>
      <c r="E40" s="76">
        <f t="shared" si="0"/>
        <v>436785</v>
      </c>
      <c r="F40" s="35">
        <v>1182</v>
      </c>
      <c r="G40" s="36">
        <v>0</v>
      </c>
      <c r="H40" s="39">
        <f t="shared" si="7"/>
        <v>1182</v>
      </c>
      <c r="I40" s="35">
        <v>0</v>
      </c>
      <c r="J40" s="36">
        <v>0</v>
      </c>
      <c r="K40" s="36">
        <v>0</v>
      </c>
      <c r="L40" s="39">
        <f t="shared" si="8"/>
        <v>0</v>
      </c>
      <c r="M40" s="38">
        <f t="shared" si="9"/>
        <v>437967</v>
      </c>
      <c r="N40" s="4"/>
    </row>
    <row r="41" spans="1:14" ht="12.75">
      <c r="A41" s="8" t="s">
        <v>69</v>
      </c>
      <c r="B41" s="35">
        <v>93132</v>
      </c>
      <c r="C41" s="36">
        <v>433143</v>
      </c>
      <c r="D41" s="73">
        <v>0</v>
      </c>
      <c r="E41" s="76">
        <f t="shared" si="0"/>
        <v>526275</v>
      </c>
      <c r="F41" s="35">
        <v>1768</v>
      </c>
      <c r="G41" s="36">
        <v>0</v>
      </c>
      <c r="H41" s="39">
        <f>SUM(F41:G41)</f>
        <v>1768</v>
      </c>
      <c r="I41" s="35">
        <v>0</v>
      </c>
      <c r="J41" s="36">
        <v>0</v>
      </c>
      <c r="K41" s="36">
        <v>200</v>
      </c>
      <c r="L41" s="39">
        <f>SUM(I41:K41)</f>
        <v>200</v>
      </c>
      <c r="M41" s="38">
        <f>E41+H41+L41</f>
        <v>528243</v>
      </c>
      <c r="N41" s="4"/>
    </row>
    <row r="42" spans="1:14" ht="12.75">
      <c r="A42" s="8" t="s">
        <v>70</v>
      </c>
      <c r="B42" s="35">
        <v>0</v>
      </c>
      <c r="C42" s="36">
        <v>243351</v>
      </c>
      <c r="D42" s="73">
        <v>0</v>
      </c>
      <c r="E42" s="76">
        <f t="shared" si="0"/>
        <v>243351</v>
      </c>
      <c r="F42" s="35">
        <v>90</v>
      </c>
      <c r="G42" s="36">
        <v>0</v>
      </c>
      <c r="H42" s="39">
        <f>SUM(F42:G42)</f>
        <v>90</v>
      </c>
      <c r="I42" s="35">
        <v>0</v>
      </c>
      <c r="J42" s="36">
        <v>586</v>
      </c>
      <c r="K42" s="36">
        <v>0</v>
      </c>
      <c r="L42" s="39">
        <f>SUM(I42:K42)</f>
        <v>586</v>
      </c>
      <c r="M42" s="38">
        <f>E42+H42+L42</f>
        <v>244027</v>
      </c>
      <c r="N42" s="4"/>
    </row>
    <row r="43" spans="1:14" ht="13.5" thickBot="1">
      <c r="A43" s="21" t="s">
        <v>71</v>
      </c>
      <c r="B43" s="22">
        <v>0</v>
      </c>
      <c r="C43" s="23">
        <v>8962</v>
      </c>
      <c r="D43" s="74">
        <v>0</v>
      </c>
      <c r="E43" s="39">
        <f t="shared" si="0"/>
        <v>8962</v>
      </c>
      <c r="F43" s="22">
        <v>19163</v>
      </c>
      <c r="G43" s="23">
        <v>0</v>
      </c>
      <c r="H43" s="25">
        <f>SUM(F43:G43)</f>
        <v>19163</v>
      </c>
      <c r="I43" s="22">
        <v>0</v>
      </c>
      <c r="J43" s="23">
        <v>0</v>
      </c>
      <c r="K43" s="23">
        <v>191</v>
      </c>
      <c r="L43" s="25">
        <f>SUM(I43:K43)</f>
        <v>191</v>
      </c>
      <c r="M43" s="26">
        <f>E43+H43+L43</f>
        <v>28316</v>
      </c>
      <c r="N43" s="4"/>
    </row>
    <row r="44" spans="1:14" ht="13.5" thickTop="1">
      <c r="A44" s="62" t="s">
        <v>72</v>
      </c>
      <c r="B44" s="63">
        <f>SUM(B5:B43)</f>
        <v>2008428</v>
      </c>
      <c r="C44" s="64">
        <f aca="true" t="shared" si="10" ref="C44:M44">SUM(C5:C43)</f>
        <v>28355558</v>
      </c>
      <c r="D44" s="64">
        <f t="shared" si="10"/>
        <v>0</v>
      </c>
      <c r="E44" s="65">
        <f t="shared" si="10"/>
        <v>30363986</v>
      </c>
      <c r="F44" s="63">
        <f t="shared" si="10"/>
        <v>143007</v>
      </c>
      <c r="G44" s="64">
        <f t="shared" si="10"/>
        <v>0</v>
      </c>
      <c r="H44" s="65">
        <f t="shared" si="10"/>
        <v>143007</v>
      </c>
      <c r="I44" s="63">
        <f>SUM(I5:I43)</f>
        <v>0</v>
      </c>
      <c r="J44" s="64">
        <f t="shared" si="10"/>
        <v>52702</v>
      </c>
      <c r="K44" s="64">
        <f t="shared" si="10"/>
        <v>45741</v>
      </c>
      <c r="L44" s="65">
        <f t="shared" si="10"/>
        <v>98443</v>
      </c>
      <c r="M44" s="66">
        <f t="shared" si="10"/>
        <v>30605436</v>
      </c>
      <c r="N44" s="4"/>
    </row>
    <row r="45" spans="1:14" ht="13.5" thickBot="1">
      <c r="A45" s="55" t="s">
        <v>73</v>
      </c>
      <c r="B45" s="56">
        <v>205360</v>
      </c>
      <c r="C45" s="57">
        <v>8657379</v>
      </c>
      <c r="D45" s="75">
        <v>0</v>
      </c>
      <c r="E45" s="60">
        <f>SUM(B45:D45)</f>
        <v>8862739</v>
      </c>
      <c r="F45" s="56">
        <v>479980</v>
      </c>
      <c r="G45" s="57">
        <v>-147806</v>
      </c>
      <c r="H45" s="60">
        <f>SUM(F45:G45)</f>
        <v>332174</v>
      </c>
      <c r="I45" s="56">
        <v>2023243</v>
      </c>
      <c r="J45" s="57">
        <v>617464</v>
      </c>
      <c r="K45" s="57">
        <v>527376</v>
      </c>
      <c r="L45" s="60">
        <f>SUM(I45:K45)</f>
        <v>3168083</v>
      </c>
      <c r="M45" s="61">
        <f>E45+H45+L45</f>
        <v>12362996</v>
      </c>
      <c r="N45" s="4"/>
    </row>
    <row r="46" spans="1:14" ht="13.5" thickTop="1">
      <c r="A46" s="62" t="s">
        <v>74</v>
      </c>
      <c r="B46" s="63">
        <f>SUM(B44:B45)</f>
        <v>2213788</v>
      </c>
      <c r="C46" s="64">
        <f aca="true" t="shared" si="11" ref="C46:M46">SUM(C44:C45)</f>
        <v>37012937</v>
      </c>
      <c r="D46" s="64">
        <f t="shared" si="11"/>
        <v>0</v>
      </c>
      <c r="E46" s="65">
        <f t="shared" si="11"/>
        <v>39226725</v>
      </c>
      <c r="F46" s="63">
        <f t="shared" si="11"/>
        <v>622987</v>
      </c>
      <c r="G46" s="64">
        <f t="shared" si="11"/>
        <v>-147806</v>
      </c>
      <c r="H46" s="65">
        <f t="shared" si="11"/>
        <v>475181</v>
      </c>
      <c r="I46" s="63">
        <f t="shared" si="11"/>
        <v>2023243</v>
      </c>
      <c r="J46" s="64">
        <f t="shared" si="11"/>
        <v>670166</v>
      </c>
      <c r="K46" s="64">
        <f>SUM(K44:K45)</f>
        <v>573117</v>
      </c>
      <c r="L46" s="65">
        <f t="shared" si="11"/>
        <v>3266526</v>
      </c>
      <c r="M46" s="66">
        <f t="shared" si="11"/>
        <v>42968432</v>
      </c>
      <c r="N46" s="4"/>
    </row>
    <row r="47" ht="12.75">
      <c r="A47" s="3"/>
    </row>
    <row r="48" spans="1:13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ht="12.75">
      <c r="A49" s="46"/>
    </row>
    <row r="50" ht="12.75">
      <c r="A50" s="46"/>
    </row>
    <row r="51" ht="12.75">
      <c r="A51" s="46"/>
    </row>
    <row r="52" ht="12.75">
      <c r="A52" s="46"/>
    </row>
    <row r="53" ht="12.75">
      <c r="A53" s="46"/>
    </row>
    <row r="54" ht="12.75">
      <c r="A54" s="46"/>
    </row>
    <row r="55" ht="12.75">
      <c r="A55" s="46"/>
    </row>
    <row r="56" ht="12.75">
      <c r="A56" s="46"/>
    </row>
    <row r="57" ht="12.75">
      <c r="A57" s="46"/>
    </row>
    <row r="58" ht="12.75">
      <c r="A58" s="46"/>
    </row>
    <row r="59" ht="12.75">
      <c r="A59" s="46"/>
    </row>
    <row r="60" ht="12.75">
      <c r="A60" s="46"/>
    </row>
    <row r="61" ht="12.75">
      <c r="A61" s="46"/>
    </row>
    <row r="62" ht="12.75">
      <c r="A62" s="46"/>
    </row>
    <row r="63" ht="12.75">
      <c r="A63" s="46"/>
    </row>
    <row r="64" ht="12.75">
      <c r="A64" s="46"/>
    </row>
    <row r="65" ht="12.75">
      <c r="A65" s="46"/>
    </row>
    <row r="66" ht="12.75">
      <c r="A66" s="46"/>
    </row>
    <row r="67" ht="12.75">
      <c r="A67" s="46"/>
    </row>
    <row r="68" ht="12.75">
      <c r="A68" s="46"/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  <row r="113" ht="12.75">
      <c r="A113" s="46"/>
    </row>
    <row r="114" ht="12.75">
      <c r="A114" s="46"/>
    </row>
    <row r="115" ht="12.75">
      <c r="A115" s="46"/>
    </row>
    <row r="116" ht="12.75">
      <c r="A116" s="46"/>
    </row>
    <row r="117" ht="12.75">
      <c r="A117" s="46"/>
    </row>
    <row r="118" ht="12.75">
      <c r="A118" s="46"/>
    </row>
    <row r="119" ht="12.75">
      <c r="A119" s="46"/>
    </row>
    <row r="120" ht="12.75">
      <c r="A120" s="46"/>
    </row>
    <row r="121" ht="12.75">
      <c r="A121" s="46"/>
    </row>
    <row r="122" ht="12.75">
      <c r="A122" s="46"/>
    </row>
    <row r="123" ht="12.75">
      <c r="A123" s="46"/>
    </row>
    <row r="124" ht="12.75">
      <c r="A124" s="46"/>
    </row>
    <row r="125" ht="12.75">
      <c r="A125" s="46"/>
    </row>
    <row r="126" ht="12.75">
      <c r="A126" s="46"/>
    </row>
    <row r="127" ht="12.75">
      <c r="A127" s="46"/>
    </row>
    <row r="128" ht="12.75">
      <c r="A128" s="46"/>
    </row>
    <row r="129" ht="12.75">
      <c r="A129" s="46"/>
    </row>
    <row r="130" ht="12.75">
      <c r="A130" s="46"/>
    </row>
    <row r="131" ht="12.75">
      <c r="A131" s="46"/>
    </row>
    <row r="132" ht="12.75">
      <c r="A132" s="46"/>
    </row>
    <row r="133" ht="12.75">
      <c r="A133" s="46"/>
    </row>
    <row r="134" ht="12.75">
      <c r="A134" s="46"/>
    </row>
    <row r="135" ht="12.75">
      <c r="A135" s="46"/>
    </row>
    <row r="136" ht="12.75">
      <c r="A136" s="46"/>
    </row>
    <row r="137" ht="12.75">
      <c r="A137" s="46"/>
    </row>
    <row r="138" ht="12.75">
      <c r="A138" s="46"/>
    </row>
    <row r="139" ht="12.75">
      <c r="A139" s="46"/>
    </row>
    <row r="140" ht="12.75">
      <c r="A140" s="46"/>
    </row>
    <row r="141" ht="12.75">
      <c r="A141" s="46"/>
    </row>
    <row r="142" ht="12.75">
      <c r="A142" s="46"/>
    </row>
    <row r="143" ht="12.75">
      <c r="A143" s="46"/>
    </row>
    <row r="144" ht="12.75">
      <c r="A144" s="46"/>
    </row>
    <row r="145" ht="12.75">
      <c r="A145" s="46"/>
    </row>
    <row r="146" ht="12.75">
      <c r="A146" s="46"/>
    </row>
    <row r="147" ht="12.75">
      <c r="A147" s="46"/>
    </row>
    <row r="148" ht="12.75">
      <c r="A148" s="46"/>
    </row>
    <row r="149" ht="12.75">
      <c r="A149" s="46"/>
    </row>
    <row r="150" ht="12.75">
      <c r="A150" s="46"/>
    </row>
    <row r="151" ht="12.75">
      <c r="A151" s="46"/>
    </row>
    <row r="152" ht="12.75">
      <c r="A152" s="46"/>
    </row>
    <row r="153" ht="12.75">
      <c r="A153" s="46"/>
    </row>
    <row r="154" ht="12.75">
      <c r="A154" s="46"/>
    </row>
    <row r="155" ht="12.75">
      <c r="A155" s="46"/>
    </row>
    <row r="156" ht="12.75">
      <c r="A156" s="46"/>
    </row>
    <row r="157" ht="12.75">
      <c r="A157" s="46"/>
    </row>
    <row r="158" ht="12.75">
      <c r="A158" s="46"/>
    </row>
    <row r="159" ht="12.75">
      <c r="A159" s="46"/>
    </row>
    <row r="160" ht="12.75">
      <c r="A160" s="46"/>
    </row>
    <row r="161" ht="12.75">
      <c r="A161" s="46"/>
    </row>
    <row r="162" ht="12.75">
      <c r="A162" s="46"/>
    </row>
    <row r="163" ht="12.75">
      <c r="A163" s="46"/>
    </row>
    <row r="164" ht="12.75">
      <c r="A164" s="46"/>
    </row>
    <row r="165" ht="12.75">
      <c r="A165" s="46"/>
    </row>
    <row r="166" ht="12.75">
      <c r="A166" s="46"/>
    </row>
    <row r="167" ht="12.75">
      <c r="A167" s="46"/>
    </row>
    <row r="168" ht="12.75">
      <c r="A168" s="46"/>
    </row>
    <row r="169" ht="12.75">
      <c r="A169" s="46"/>
    </row>
    <row r="170" ht="12.75">
      <c r="A170" s="46"/>
    </row>
    <row r="171" ht="12.75">
      <c r="A171" s="46"/>
    </row>
    <row r="172" ht="12.75">
      <c r="A172" s="46"/>
    </row>
    <row r="173" ht="12.75">
      <c r="A173" s="46"/>
    </row>
    <row r="174" ht="12.75">
      <c r="A174" s="46"/>
    </row>
    <row r="175" ht="12.75">
      <c r="A175" s="46"/>
    </row>
    <row r="176" ht="12.75">
      <c r="A176" s="46"/>
    </row>
    <row r="177" ht="12.75">
      <c r="A177" s="46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  <row r="187" ht="12.75">
      <c r="A187" s="46"/>
    </row>
    <row r="188" ht="12.75">
      <c r="A188" s="46"/>
    </row>
    <row r="189" ht="12.75">
      <c r="A189" s="46"/>
    </row>
    <row r="190" ht="12.75">
      <c r="A190" s="46"/>
    </row>
    <row r="191" ht="12.75">
      <c r="A191" s="46"/>
    </row>
    <row r="192" ht="12.75">
      <c r="A192" s="46"/>
    </row>
    <row r="193" ht="12.75">
      <c r="A193" s="46"/>
    </row>
    <row r="194" ht="12.75">
      <c r="A194" s="46"/>
    </row>
    <row r="195" ht="12.75">
      <c r="A195" s="46"/>
    </row>
    <row r="196" ht="12.75">
      <c r="A196" s="46"/>
    </row>
    <row r="197" ht="12.75">
      <c r="A197" s="46"/>
    </row>
    <row r="198" ht="12.75">
      <c r="A198" s="46"/>
    </row>
    <row r="199" ht="12.75">
      <c r="A199" s="46"/>
    </row>
    <row r="200" ht="12.75">
      <c r="A200" s="46"/>
    </row>
    <row r="201" ht="12.75">
      <c r="A201" s="46"/>
    </row>
    <row r="202" ht="12.75">
      <c r="A202" s="46"/>
    </row>
    <row r="203" ht="12.75">
      <c r="A203" s="46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  <row r="209" ht="12.75">
      <c r="A209" s="46"/>
    </row>
    <row r="210" ht="12.75">
      <c r="A210" s="46"/>
    </row>
    <row r="211" ht="12.75">
      <c r="A211" s="46"/>
    </row>
    <row r="212" ht="12.75">
      <c r="A212" s="46"/>
    </row>
    <row r="213" ht="12.75">
      <c r="A213" s="46"/>
    </row>
    <row r="214" ht="12.75">
      <c r="A214" s="46"/>
    </row>
    <row r="215" ht="12.75">
      <c r="A215" s="46"/>
    </row>
    <row r="216" ht="12.75">
      <c r="A216" s="46"/>
    </row>
    <row r="217" ht="12.75">
      <c r="A217" s="46"/>
    </row>
    <row r="218" ht="12.75">
      <c r="A218" s="46"/>
    </row>
    <row r="219" ht="12.75">
      <c r="A219" s="46"/>
    </row>
    <row r="220" ht="12.75">
      <c r="A220" s="46"/>
    </row>
    <row r="221" ht="12.75">
      <c r="A221" s="46"/>
    </row>
    <row r="222" ht="12.75">
      <c r="A222" s="46"/>
    </row>
    <row r="223" ht="12.75">
      <c r="A223" s="46"/>
    </row>
    <row r="224" ht="12.75">
      <c r="A224" s="46"/>
    </row>
    <row r="225" ht="12.75">
      <c r="A225" s="46"/>
    </row>
    <row r="226" ht="12.75">
      <c r="A226" s="46"/>
    </row>
    <row r="227" ht="12.75">
      <c r="A227" s="46"/>
    </row>
    <row r="228" ht="12.75">
      <c r="A228" s="46"/>
    </row>
    <row r="229" ht="12.75">
      <c r="A229" s="46"/>
    </row>
    <row r="230" ht="12.75">
      <c r="A230" s="46"/>
    </row>
  </sheetData>
  <printOptions horizontalCentered="1"/>
  <pageMargins left="0.7874015748031497" right="0.7874015748031497" top="0.88" bottom="0.1968503937007874" header="0.27" footer="0.11811023622047245"/>
  <pageSetup blackAndWhite="1" horizontalDpi="300" verticalDpi="300" orientation="landscape" paperSize="9" scale="80" r:id="rId1"/>
  <headerFooter alignWithMargins="0">
    <oddHeader>&amp;C&amp;"Times New Roman CE,Félkövér"&amp;14 2 0 0 3 .   É V I   M É R L E G
&amp;12&amp;UF o r r á s o k&amp;R&amp;"Times New Roman CE,Normál"11/2004.(IV.27.)sz.önkormányzati rendelet
11. számú melléklet &amp;9
(ezer Ft-ban)</oddHeader>
    <oddFooter>&amp;L&amp;"Times New Roman,Normál"Készült: &amp;D     Készítette: Balogh Réka&amp;C&amp;"Times New Roman,Normál"C:\Réka\beszámoló2003\&amp;F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ErosGyorgy</cp:lastModifiedBy>
  <cp:lastPrinted>2004-04-26T13:27:48Z</cp:lastPrinted>
  <dcterms:created xsi:type="dcterms:W3CDTF">2004-04-26T13:29:34Z</dcterms:created>
  <dcterms:modified xsi:type="dcterms:W3CDTF">2002-08-26T11:30:19Z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