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5165" windowHeight="8730" activeTab="0"/>
  </bookViews>
  <sheets>
    <sheet name="6 LF 07besz" sheetId="1" r:id="rId1"/>
  </sheets>
  <definedNames>
    <definedName name="_xlnm.Print_Titles" localSheetId="0">'6 LF 07besz'!$A:$A,'6 LF 07besz'!$1:$2</definedName>
    <definedName name="_xlnm.Print_Area" localSheetId="0">'6 LF 07besz'!$A$1:$H$41</definedName>
  </definedNames>
  <calcPr fullCalcOnLoad="1"/>
</workbook>
</file>

<file path=xl/sharedStrings.xml><?xml version="1.0" encoding="utf-8"?>
<sst xmlns="http://schemas.openxmlformats.org/spreadsheetml/2006/main" count="95" uniqueCount="57">
  <si>
    <t>Sávház copilit üvegfal csere folytatása</t>
  </si>
  <si>
    <t>Fő u. 8. erkély megerősítés önkormányzatra eső része</t>
  </si>
  <si>
    <t>Kontrássy u. 2/A épület felújítása önkormányzatra eső része</t>
  </si>
  <si>
    <t>342</t>
  </si>
  <si>
    <t>Nyugati temető:  szociális helyiség zuhanyzó-vizesblokk</t>
  </si>
  <si>
    <t>Megnevezés</t>
  </si>
  <si>
    <t>Megjegyzés</t>
  </si>
  <si>
    <t xml:space="preserve"> Új induló feladatok összesen:</t>
  </si>
  <si>
    <t>Nádasdi u. 1/A-1/B ing.faházak és lépcsőfeljárók felújítása</t>
  </si>
  <si>
    <t>Piac támfal egy szakaszának megerősítése</t>
  </si>
  <si>
    <t>Szerződéses lekötöttség</t>
  </si>
  <si>
    <t>eredeti</t>
  </si>
  <si>
    <t>összege</t>
  </si>
  <si>
    <t>%-a</t>
  </si>
  <si>
    <t>garanciális visszatartás</t>
  </si>
  <si>
    <t>2006.évben indított panelfelújítások</t>
  </si>
  <si>
    <t>Fő u.34. épületfelújítás kivitelezés</t>
  </si>
  <si>
    <t>Ady E. u. 1. födémcsere, tetőfelúíjtás saját erő</t>
  </si>
  <si>
    <t>Berzsenyi D.u.24/B bérlakása felújítása</t>
  </si>
  <si>
    <t xml:space="preserve">Kálvária u. 7.  udvari szárny és épület tetőfelújítása       </t>
  </si>
  <si>
    <t xml:space="preserve">  -</t>
  </si>
  <si>
    <t>áfa változás</t>
  </si>
  <si>
    <t>2007. évi  előirányzat</t>
  </si>
  <si>
    <t>Áthúzódó kiadások</t>
  </si>
  <si>
    <t>Áthúzódó kiadások összesen</t>
  </si>
  <si>
    <t>x</t>
  </si>
  <si>
    <t>Berzsenyi u. 2/b.1/4. légcserélők</t>
  </si>
  <si>
    <t>36</t>
  </si>
  <si>
    <t xml:space="preserve"> Tartalékkeret</t>
  </si>
  <si>
    <t>Balázs János műteremlakások tetőfelújítás III. ütem</t>
  </si>
  <si>
    <t>Ady E. u. 1. felújításának terveztetése, födémcsere, tetőfelújítás</t>
  </si>
  <si>
    <t>Fő u. 20 lakóépület tetőfelújítás</t>
  </si>
  <si>
    <t>SÁVHÁZ átfogó felújítására vonatkozó tanulmány</t>
  </si>
  <si>
    <t>Ady E. u. 1.műemléki lak.ép.állagvédő felújítás tervezése</t>
  </si>
  <si>
    <t>Ady E.u.3. önk.bérlakás bontáshoz kapcs.hőszig.</t>
  </si>
  <si>
    <t>Nádasdi u.24. életveszély elhárítása</t>
  </si>
  <si>
    <t>Fő u. 34. homlokzat és tető tervezése</t>
  </si>
  <si>
    <t>( részletezve 6/a melléklet)</t>
  </si>
  <si>
    <t xml:space="preserve">2007. évben megvalósuló panelfelújítások </t>
  </si>
  <si>
    <t>Vegyes tulajdonú épületek felújítása keret</t>
  </si>
  <si>
    <t>Kémények béléscsövezése (keretösszeg)</t>
  </si>
  <si>
    <t>Új induló feladatok keretösszege:</t>
  </si>
  <si>
    <t>Fő u.74. bérlakás felújítása</t>
  </si>
  <si>
    <t>Dózsa Gy.u. 14.</t>
  </si>
  <si>
    <t>Fő u.83. 2 db</t>
  </si>
  <si>
    <t>Irányi Dániel u.15. 4 db</t>
  </si>
  <si>
    <t>Mindösszesen:</t>
  </si>
  <si>
    <t>Pécsi u.52. kerítés építés</t>
  </si>
  <si>
    <t>Füredi u.4. 5/4 bérlakás felújítása</t>
  </si>
  <si>
    <t>Kaposfüredi temető: ravatalozó tetőjav.</t>
  </si>
  <si>
    <t>Lőtér kerítés pótlás (Volán teleppel szomszéd)</t>
  </si>
  <si>
    <t>Honvéd u.1. önk.tul.üzlet fűtés szétválasztás</t>
  </si>
  <si>
    <t>módosított</t>
  </si>
  <si>
    <t xml:space="preserve">10 szint  </t>
  </si>
  <si>
    <t xml:space="preserve"> ( részletezve 6/a melléklet)</t>
  </si>
  <si>
    <t xml:space="preserve">2007. év teljesítés </t>
  </si>
  <si>
    <t>Szociális bérlakások újrahaszn.előtti lakhatást gátló hibáinak kijav.és közérdekű hatósági elhelyezés keret: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</si>
</sst>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  <numFmt numFmtId="189" formatCode="yyyy/mm/dd;@"/>
    <numFmt numFmtId="190" formatCode="mmm/yyyy"/>
    <numFmt numFmtId="191" formatCode="m\.\ d\.;@"/>
  </numFmts>
  <fonts count="26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8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/>
    </xf>
    <xf numFmtId="3" fontId="23" fillId="0" borderId="12" xfId="0" applyNumberFormat="1" applyFont="1" applyFill="1" applyBorder="1" applyAlignment="1">
      <alignment horizontal="center" vertical="center"/>
    </xf>
    <xf numFmtId="168" fontId="23" fillId="0" borderId="12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168" fontId="5" fillId="0" borderId="10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168" fontId="5" fillId="0" borderId="13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/>
    </xf>
    <xf numFmtId="0" fontId="23" fillId="0" borderId="14" xfId="56" applyFont="1" applyFill="1" applyBorder="1" applyAlignment="1">
      <alignment horizontal="right"/>
      <protection/>
    </xf>
    <xf numFmtId="0" fontId="5" fillId="0" borderId="0" xfId="0" applyFont="1" applyFill="1" applyAlignment="1">
      <alignment/>
    </xf>
    <xf numFmtId="3" fontId="5" fillId="0" borderId="15" xfId="0" applyNumberFormat="1" applyFont="1" applyFill="1" applyBorder="1" applyAlignment="1">
      <alignment horizontal="right" wrapText="1"/>
    </xf>
    <xf numFmtId="3" fontId="2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 wrapText="1"/>
    </xf>
    <xf numFmtId="3" fontId="23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 wrapText="1"/>
    </xf>
    <xf numFmtId="3" fontId="23" fillId="0" borderId="15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right"/>
    </xf>
    <xf numFmtId="0" fontId="5" fillId="0" borderId="11" xfId="0" applyFont="1" applyFill="1" applyBorder="1" applyAlignment="1">
      <alignment wrapText="1"/>
    </xf>
    <xf numFmtId="49" fontId="23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49" fontId="23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0" fontId="23" fillId="0" borderId="16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6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center"/>
    </xf>
    <xf numFmtId="0" fontId="23" fillId="0" borderId="11" xfId="0" applyFont="1" applyFill="1" applyBorder="1" applyAlignment="1">
      <alignment wrapText="1"/>
    </xf>
    <xf numFmtId="3" fontId="23" fillId="0" borderId="16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horizontal="right"/>
    </xf>
    <xf numFmtId="49" fontId="5" fillId="0" borderId="16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3" fontId="23" fillId="0" borderId="1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168" fontId="23" fillId="0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07.mell.Út-híd-járdafelújításo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00390625" defaultRowHeight="15.75" customHeight="1"/>
  <cols>
    <col min="1" max="1" width="54.875" style="15" customWidth="1"/>
    <col min="2" max="7" width="12.75390625" style="15" customWidth="1"/>
    <col min="8" max="8" width="33.875" style="15" customWidth="1"/>
    <col min="9" max="16384" width="9.125" style="15" customWidth="1"/>
  </cols>
  <sheetData>
    <row r="1" spans="1:8" s="38" customFormat="1" ht="15.75" customHeight="1">
      <c r="A1" s="56" t="s">
        <v>5</v>
      </c>
      <c r="B1" s="60" t="s">
        <v>22</v>
      </c>
      <c r="C1" s="60"/>
      <c r="D1" s="60" t="s">
        <v>10</v>
      </c>
      <c r="E1" s="60"/>
      <c r="F1" s="61" t="s">
        <v>55</v>
      </c>
      <c r="G1" s="61"/>
      <c r="H1" s="58" t="s">
        <v>6</v>
      </c>
    </row>
    <row r="2" spans="1:8" s="38" customFormat="1" ht="15.75" customHeight="1">
      <c r="A2" s="57"/>
      <c r="B2" s="5" t="s">
        <v>11</v>
      </c>
      <c r="C2" s="5" t="s">
        <v>52</v>
      </c>
      <c r="D2" s="5" t="s">
        <v>12</v>
      </c>
      <c r="E2" s="6" t="s">
        <v>13</v>
      </c>
      <c r="F2" s="5" t="s">
        <v>12</v>
      </c>
      <c r="G2" s="6" t="s">
        <v>13</v>
      </c>
      <c r="H2" s="59"/>
    </row>
    <row r="3" spans="1:17" ht="24" customHeight="1">
      <c r="A3" s="29" t="s">
        <v>23</v>
      </c>
      <c r="B3" s="7"/>
      <c r="C3" s="7"/>
      <c r="D3" s="7"/>
      <c r="E3" s="7"/>
      <c r="F3" s="7"/>
      <c r="G3" s="7"/>
      <c r="H3" s="39"/>
      <c r="I3" s="40"/>
      <c r="J3" s="40"/>
      <c r="K3" s="40"/>
      <c r="L3" s="40"/>
      <c r="M3" s="40"/>
      <c r="N3" s="40"/>
      <c r="O3" s="40"/>
      <c r="P3" s="40"/>
      <c r="Q3" s="40"/>
    </row>
    <row r="4" spans="1:17" s="41" customFormat="1" ht="15" customHeight="1">
      <c r="A4" s="4" t="s">
        <v>29</v>
      </c>
      <c r="B4" s="8">
        <v>45</v>
      </c>
      <c r="C4" s="8">
        <v>45</v>
      </c>
      <c r="D4" s="2">
        <v>45</v>
      </c>
      <c r="E4" s="9">
        <f aca="true" t="shared" si="0" ref="E4:E14">+D4/C4*100</f>
        <v>100</v>
      </c>
      <c r="F4" s="2">
        <v>0</v>
      </c>
      <c r="G4" s="9">
        <f aca="true" t="shared" si="1" ref="G4:G14">+F4/C4*100</f>
        <v>0</v>
      </c>
      <c r="H4" s="35" t="s">
        <v>14</v>
      </c>
      <c r="I4" s="40"/>
      <c r="J4" s="40"/>
      <c r="K4" s="40"/>
      <c r="L4" s="40"/>
      <c r="M4" s="40"/>
      <c r="N4" s="40"/>
      <c r="O4" s="40"/>
      <c r="P4" s="40"/>
      <c r="Q4" s="40"/>
    </row>
    <row r="5" spans="1:17" s="36" customFormat="1" ht="15" customHeight="1">
      <c r="A5" s="30" t="s">
        <v>31</v>
      </c>
      <c r="B5" s="8">
        <v>220</v>
      </c>
      <c r="C5" s="8">
        <v>220</v>
      </c>
      <c r="D5" s="2">
        <v>220</v>
      </c>
      <c r="E5" s="9">
        <f>+D5/C5*100</f>
        <v>100</v>
      </c>
      <c r="F5" s="2">
        <v>220</v>
      </c>
      <c r="G5" s="9">
        <f>+F5/C5*100</f>
        <v>100</v>
      </c>
      <c r="H5" s="35" t="s">
        <v>14</v>
      </c>
      <c r="I5" s="42"/>
      <c r="J5" s="42"/>
      <c r="K5" s="42"/>
      <c r="L5" s="42"/>
      <c r="M5" s="42"/>
      <c r="N5" s="42"/>
      <c r="O5" s="42"/>
      <c r="P5" s="42"/>
      <c r="Q5" s="42"/>
    </row>
    <row r="6" spans="1:17" s="41" customFormat="1" ht="15" customHeight="1">
      <c r="A6" s="4" t="s">
        <v>30</v>
      </c>
      <c r="B6" s="8">
        <v>199</v>
      </c>
      <c r="C6" s="8">
        <v>199</v>
      </c>
      <c r="D6" s="2">
        <v>199</v>
      </c>
      <c r="E6" s="9">
        <f t="shared" si="0"/>
        <v>100</v>
      </c>
      <c r="F6" s="2">
        <v>191</v>
      </c>
      <c r="G6" s="9">
        <f t="shared" si="1"/>
        <v>95.97989949748744</v>
      </c>
      <c r="H6" s="43" t="s">
        <v>21</v>
      </c>
      <c r="I6" s="40"/>
      <c r="J6" s="40"/>
      <c r="K6" s="40"/>
      <c r="L6" s="40"/>
      <c r="M6" s="40"/>
      <c r="N6" s="40"/>
      <c r="O6" s="40"/>
      <c r="P6" s="40"/>
      <c r="Q6" s="40"/>
    </row>
    <row r="7" spans="1:8" s="40" customFormat="1" ht="15" customHeight="1">
      <c r="A7" s="33" t="s">
        <v>33</v>
      </c>
      <c r="B7" s="8">
        <v>198</v>
      </c>
      <c r="C7" s="8">
        <v>198</v>
      </c>
      <c r="D7" s="2">
        <v>198</v>
      </c>
      <c r="E7" s="9">
        <f>+D7/C7*100</f>
        <v>100</v>
      </c>
      <c r="F7" s="2">
        <v>198</v>
      </c>
      <c r="G7" s="9">
        <f>+F7/C7*100</f>
        <v>100</v>
      </c>
      <c r="H7" s="43"/>
    </row>
    <row r="8" spans="1:8" s="40" customFormat="1" ht="15" customHeight="1">
      <c r="A8" s="30" t="s">
        <v>2</v>
      </c>
      <c r="B8" s="8">
        <v>6147</v>
      </c>
      <c r="C8" s="8">
        <v>6147</v>
      </c>
      <c r="D8" s="2">
        <v>6147</v>
      </c>
      <c r="E8" s="9">
        <f t="shared" si="0"/>
        <v>100</v>
      </c>
      <c r="F8" s="2">
        <v>6147</v>
      </c>
      <c r="G8" s="9">
        <f t="shared" si="1"/>
        <v>100</v>
      </c>
      <c r="H8" s="44"/>
    </row>
    <row r="9" spans="1:8" s="40" customFormat="1" ht="15" customHeight="1">
      <c r="A9" s="33" t="s">
        <v>35</v>
      </c>
      <c r="B9" s="8">
        <v>1922</v>
      </c>
      <c r="C9" s="8">
        <v>1922</v>
      </c>
      <c r="D9" s="2">
        <v>1922</v>
      </c>
      <c r="E9" s="9">
        <f>+D9/C9*100</f>
        <v>100</v>
      </c>
      <c r="F9" s="2">
        <v>1922</v>
      </c>
      <c r="G9" s="9">
        <f>+F9/C9*100</f>
        <v>100</v>
      </c>
      <c r="H9" s="45"/>
    </row>
    <row r="10" spans="1:8" s="40" customFormat="1" ht="15" customHeight="1">
      <c r="A10" s="33" t="s">
        <v>32</v>
      </c>
      <c r="B10" s="8">
        <v>1872</v>
      </c>
      <c r="C10" s="8">
        <v>1872</v>
      </c>
      <c r="D10" s="2">
        <v>1872</v>
      </c>
      <c r="E10" s="9">
        <f>+D10/C10*100</f>
        <v>100</v>
      </c>
      <c r="F10" s="2">
        <v>1872</v>
      </c>
      <c r="G10" s="9">
        <f>+F10/C10*100</f>
        <v>100</v>
      </c>
      <c r="H10" s="45"/>
    </row>
    <row r="11" spans="1:8" s="40" customFormat="1" ht="15" customHeight="1">
      <c r="A11" s="33" t="s">
        <v>34</v>
      </c>
      <c r="B11" s="8">
        <v>397</v>
      </c>
      <c r="C11" s="8">
        <v>397</v>
      </c>
      <c r="D11" s="2">
        <v>397</v>
      </c>
      <c r="E11" s="9">
        <f t="shared" si="0"/>
        <v>100</v>
      </c>
      <c r="F11" s="2">
        <v>397</v>
      </c>
      <c r="G11" s="9">
        <f t="shared" si="1"/>
        <v>100</v>
      </c>
      <c r="H11" s="45"/>
    </row>
    <row r="12" spans="1:8" s="40" customFormat="1" ht="15" customHeight="1">
      <c r="A12" s="30" t="s">
        <v>1</v>
      </c>
      <c r="B12" s="8">
        <v>954</v>
      </c>
      <c r="C12" s="8">
        <v>954</v>
      </c>
      <c r="D12" s="2">
        <v>954</v>
      </c>
      <c r="E12" s="9">
        <f>+D12/C12*100</f>
        <v>100</v>
      </c>
      <c r="F12" s="2">
        <v>954</v>
      </c>
      <c r="G12" s="9">
        <f>+F12/C12*100</f>
        <v>100</v>
      </c>
      <c r="H12" s="34"/>
    </row>
    <row r="13" spans="1:8" s="40" customFormat="1" ht="15" customHeight="1">
      <c r="A13" s="32" t="s">
        <v>15</v>
      </c>
      <c r="B13" s="8">
        <v>608307</v>
      </c>
      <c r="C13" s="8">
        <f>608307-54300-310</f>
        <v>553697</v>
      </c>
      <c r="D13" s="2">
        <v>553697</v>
      </c>
      <c r="E13" s="9">
        <f t="shared" si="0"/>
        <v>100</v>
      </c>
      <c r="F13" s="2">
        <f>605294-51597</f>
        <v>553697</v>
      </c>
      <c r="G13" s="9">
        <f t="shared" si="1"/>
        <v>100</v>
      </c>
      <c r="H13" s="45" t="s">
        <v>54</v>
      </c>
    </row>
    <row r="14" spans="1:8" s="40" customFormat="1" ht="15.75" customHeight="1">
      <c r="A14" s="27" t="s">
        <v>24</v>
      </c>
      <c r="B14" s="10">
        <f>SUM(B4:B13)</f>
        <v>620261</v>
      </c>
      <c r="C14" s="10">
        <f>SUM(C4:C13)</f>
        <v>565651</v>
      </c>
      <c r="D14" s="10">
        <f>SUM(D4:D13)</f>
        <v>565651</v>
      </c>
      <c r="E14" s="11">
        <f t="shared" si="0"/>
        <v>100</v>
      </c>
      <c r="F14" s="10">
        <f>SUM(F4:F13)</f>
        <v>565598</v>
      </c>
      <c r="G14" s="11">
        <f t="shared" si="1"/>
        <v>99.99063026495135</v>
      </c>
      <c r="H14" s="16"/>
    </row>
    <row r="15" spans="1:8" ht="15.75" customHeight="1">
      <c r="A15" s="31" t="s">
        <v>39</v>
      </c>
      <c r="B15" s="17">
        <f>11000+2938+466</f>
        <v>14404</v>
      </c>
      <c r="C15" s="17">
        <f>11000+2938+466+2381</f>
        <v>16785</v>
      </c>
      <c r="D15" s="2">
        <f>+F15+2381-1570</f>
        <v>15427</v>
      </c>
      <c r="E15" s="9">
        <f>+D15/C15*100</f>
        <v>91.90944295501936</v>
      </c>
      <c r="F15" s="2">
        <f>1683+1226+672+1111+525+465+1014+741+803+705+49+1507+716+1570+1826+3</f>
        <v>14616</v>
      </c>
      <c r="G15" s="9">
        <f>+F15/C15*100</f>
        <v>87.07774798927615</v>
      </c>
      <c r="H15" s="37"/>
    </row>
    <row r="16" spans="1:8" s="36" customFormat="1" ht="30" customHeight="1">
      <c r="A16" s="46" t="s">
        <v>56</v>
      </c>
      <c r="B16" s="17">
        <v>4000</v>
      </c>
      <c r="C16" s="17">
        <f>4000-363-948-1098</f>
        <v>1591</v>
      </c>
      <c r="D16" s="2"/>
      <c r="E16" s="9"/>
      <c r="F16" s="2"/>
      <c r="G16" s="9"/>
      <c r="H16" s="47"/>
    </row>
    <row r="17" spans="1:8" s="36" customFormat="1" ht="15" customHeight="1">
      <c r="A17" s="28" t="s">
        <v>42</v>
      </c>
      <c r="B17" s="18" t="s">
        <v>25</v>
      </c>
      <c r="C17" s="8">
        <v>363</v>
      </c>
      <c r="D17" s="2">
        <v>363</v>
      </c>
      <c r="E17" s="9">
        <f>+D17/C17*100</f>
        <v>100</v>
      </c>
      <c r="F17" s="2">
        <v>363</v>
      </c>
      <c r="G17" s="9">
        <f>+F17/C17*100</f>
        <v>100</v>
      </c>
      <c r="H17" s="47"/>
    </row>
    <row r="18" spans="1:8" s="36" customFormat="1" ht="15" customHeight="1">
      <c r="A18" s="28" t="s">
        <v>18</v>
      </c>
      <c r="B18" s="18" t="s">
        <v>25</v>
      </c>
      <c r="C18" s="8">
        <v>948</v>
      </c>
      <c r="D18" s="2">
        <v>948</v>
      </c>
      <c r="E18" s="9">
        <f>+D18/C18*100</f>
        <v>100</v>
      </c>
      <c r="F18" s="2">
        <v>948</v>
      </c>
      <c r="G18" s="9">
        <f>+F18/C18*100</f>
        <v>100</v>
      </c>
      <c r="H18" s="47"/>
    </row>
    <row r="19" spans="1:8" s="36" customFormat="1" ht="15" customHeight="1">
      <c r="A19" s="28" t="s">
        <v>48</v>
      </c>
      <c r="B19" s="18" t="s">
        <v>25</v>
      </c>
      <c r="C19" s="8">
        <v>1098</v>
      </c>
      <c r="D19" s="2">
        <v>1098</v>
      </c>
      <c r="E19" s="9">
        <f>+D19/C19*100</f>
        <v>100</v>
      </c>
      <c r="F19" s="13" t="s">
        <v>20</v>
      </c>
      <c r="G19" s="13" t="s">
        <v>20</v>
      </c>
      <c r="H19" s="47"/>
    </row>
    <row r="20" spans="1:8" s="36" customFormat="1" ht="15" customHeight="1">
      <c r="A20" s="31" t="s">
        <v>40</v>
      </c>
      <c r="B20" s="17">
        <v>1000</v>
      </c>
      <c r="C20" s="17">
        <f>1000-191-624</f>
        <v>185</v>
      </c>
      <c r="D20" s="2"/>
      <c r="E20" s="9"/>
      <c r="F20" s="2"/>
      <c r="G20" s="9"/>
      <c r="H20" s="47"/>
    </row>
    <row r="21" spans="1:8" s="36" customFormat="1" ht="15" customHeight="1">
      <c r="A21" s="28" t="s">
        <v>43</v>
      </c>
      <c r="B21" s="18" t="s">
        <v>25</v>
      </c>
      <c r="C21" s="8">
        <v>191</v>
      </c>
      <c r="D21" s="2">
        <v>191</v>
      </c>
      <c r="E21" s="9">
        <f>+D21/C21*100</f>
        <v>100</v>
      </c>
      <c r="F21" s="2">
        <v>191</v>
      </c>
      <c r="G21" s="9">
        <f>+F21/C21*100</f>
        <v>100</v>
      </c>
      <c r="H21" s="47"/>
    </row>
    <row r="22" spans="1:8" s="36" customFormat="1" ht="15" customHeight="1">
      <c r="A22" s="28" t="s">
        <v>44</v>
      </c>
      <c r="B22" s="18" t="s">
        <v>25</v>
      </c>
      <c r="C22" s="8">
        <v>321</v>
      </c>
      <c r="D22" s="2">
        <v>321</v>
      </c>
      <c r="E22" s="9">
        <f>+D22/C22*100</f>
        <v>100</v>
      </c>
      <c r="F22" s="2">
        <v>321</v>
      </c>
      <c r="G22" s="9">
        <f aca="true" t="shared" si="2" ref="G22:G30">+F22/C22*100</f>
        <v>100</v>
      </c>
      <c r="H22" s="47"/>
    </row>
    <row r="23" spans="1:8" s="36" customFormat="1" ht="15" customHeight="1">
      <c r="A23" s="28" t="s">
        <v>45</v>
      </c>
      <c r="B23" s="18" t="s">
        <v>25</v>
      </c>
      <c r="C23" s="8">
        <v>303</v>
      </c>
      <c r="D23" s="2">
        <v>303</v>
      </c>
      <c r="E23" s="9">
        <f>+D23/C23*100</f>
        <v>100</v>
      </c>
      <c r="F23" s="2">
        <v>303</v>
      </c>
      <c r="G23" s="9">
        <f t="shared" si="2"/>
        <v>100</v>
      </c>
      <c r="H23" s="47"/>
    </row>
    <row r="24" spans="1:8" s="36" customFormat="1" ht="15.75" customHeight="1">
      <c r="A24" s="31" t="s">
        <v>41</v>
      </c>
      <c r="B24" s="17">
        <f>15398+33069-5000</f>
        <v>43467</v>
      </c>
      <c r="C24" s="17">
        <f>43467-C25-C26-C27-C28-C29-C30</f>
        <v>13660</v>
      </c>
      <c r="D24" s="2"/>
      <c r="E24" s="9"/>
      <c r="F24" s="2"/>
      <c r="G24" s="9"/>
      <c r="H24" s="37"/>
    </row>
    <row r="25" spans="1:8" ht="15" customHeight="1">
      <c r="A25" s="30" t="s">
        <v>8</v>
      </c>
      <c r="B25" s="18" t="s">
        <v>25</v>
      </c>
      <c r="C25" s="23">
        <v>4872</v>
      </c>
      <c r="D25" s="24">
        <v>4872</v>
      </c>
      <c r="E25" s="9">
        <f aca="true" t="shared" si="3" ref="E25:E30">+D25/C25*100</f>
        <v>100</v>
      </c>
      <c r="F25" s="8">
        <v>4872</v>
      </c>
      <c r="G25" s="9">
        <f t="shared" si="2"/>
        <v>100</v>
      </c>
      <c r="H25" s="48"/>
    </row>
    <row r="26" spans="1:8" ht="15" customHeight="1">
      <c r="A26" s="30" t="s">
        <v>9</v>
      </c>
      <c r="B26" s="18" t="s">
        <v>25</v>
      </c>
      <c r="C26" s="23">
        <v>3638</v>
      </c>
      <c r="D26" s="24">
        <v>3638</v>
      </c>
      <c r="E26" s="9">
        <f t="shared" si="3"/>
        <v>100</v>
      </c>
      <c r="F26" s="8">
        <v>3638</v>
      </c>
      <c r="G26" s="9">
        <f t="shared" si="2"/>
        <v>100</v>
      </c>
      <c r="H26" s="48"/>
    </row>
    <row r="27" spans="1:8" ht="15" customHeight="1">
      <c r="A27" s="30" t="s">
        <v>36</v>
      </c>
      <c r="B27" s="18" t="s">
        <v>25</v>
      </c>
      <c r="C27" s="23">
        <v>342</v>
      </c>
      <c r="D27" s="24" t="s">
        <v>3</v>
      </c>
      <c r="E27" s="9">
        <f t="shared" si="3"/>
        <v>100</v>
      </c>
      <c r="F27" s="12">
        <f>274+68</f>
        <v>342</v>
      </c>
      <c r="G27" s="9">
        <f t="shared" si="2"/>
        <v>100</v>
      </c>
      <c r="H27" s="34"/>
    </row>
    <row r="28" spans="1:8" ht="15" customHeight="1">
      <c r="A28" s="30" t="s">
        <v>19</v>
      </c>
      <c r="B28" s="18" t="s">
        <v>25</v>
      </c>
      <c r="C28" s="23">
        <v>3223</v>
      </c>
      <c r="D28" s="24">
        <v>3223</v>
      </c>
      <c r="E28" s="9">
        <f t="shared" si="3"/>
        <v>100</v>
      </c>
      <c r="F28" s="8">
        <v>3223</v>
      </c>
      <c r="G28" s="9">
        <f t="shared" si="2"/>
        <v>100</v>
      </c>
      <c r="H28" s="37"/>
    </row>
    <row r="29" spans="1:8" ht="15" customHeight="1">
      <c r="A29" s="30" t="s">
        <v>4</v>
      </c>
      <c r="B29" s="12" t="s">
        <v>25</v>
      </c>
      <c r="C29" s="23">
        <v>1510</v>
      </c>
      <c r="D29" s="24">
        <v>1510</v>
      </c>
      <c r="E29" s="9">
        <f t="shared" si="3"/>
        <v>100</v>
      </c>
      <c r="F29" s="8">
        <v>1510</v>
      </c>
      <c r="G29" s="9">
        <f t="shared" si="2"/>
        <v>100</v>
      </c>
      <c r="H29" s="37"/>
    </row>
    <row r="30" spans="1:8" ht="15" customHeight="1">
      <c r="A30" s="30" t="s">
        <v>0</v>
      </c>
      <c r="B30" s="18" t="s">
        <v>25</v>
      </c>
      <c r="C30" s="23">
        <v>16222</v>
      </c>
      <c r="D30" s="24">
        <v>16222</v>
      </c>
      <c r="E30" s="9">
        <f t="shared" si="3"/>
        <v>100</v>
      </c>
      <c r="F30" s="8">
        <v>16222</v>
      </c>
      <c r="G30" s="9">
        <f t="shared" si="2"/>
        <v>100</v>
      </c>
      <c r="H30" s="48" t="s">
        <v>53</v>
      </c>
    </row>
    <row r="31" spans="1:8" ht="15" customHeight="1">
      <c r="A31" s="30" t="s">
        <v>17</v>
      </c>
      <c r="B31" s="18" t="s">
        <v>25</v>
      </c>
      <c r="C31" s="25" t="s">
        <v>25</v>
      </c>
      <c r="D31" s="26" t="s">
        <v>20</v>
      </c>
      <c r="E31" s="13" t="s">
        <v>20</v>
      </c>
      <c r="F31" s="13" t="s">
        <v>20</v>
      </c>
      <c r="G31" s="13" t="s">
        <v>20</v>
      </c>
      <c r="H31" s="34"/>
    </row>
    <row r="32" spans="1:8" ht="15" customHeight="1">
      <c r="A32" s="30" t="s">
        <v>16</v>
      </c>
      <c r="B32" s="12" t="s">
        <v>25</v>
      </c>
      <c r="C32" s="25" t="s">
        <v>25</v>
      </c>
      <c r="D32" s="26" t="s">
        <v>20</v>
      </c>
      <c r="E32" s="13" t="s">
        <v>20</v>
      </c>
      <c r="F32" s="13" t="s">
        <v>20</v>
      </c>
      <c r="G32" s="13" t="s">
        <v>20</v>
      </c>
      <c r="H32" s="37"/>
    </row>
    <row r="33" spans="1:8" ht="15" customHeight="1">
      <c r="A33" s="49" t="s">
        <v>26</v>
      </c>
      <c r="B33" s="12" t="s">
        <v>25</v>
      </c>
      <c r="C33" s="25">
        <v>36</v>
      </c>
      <c r="D33" s="24" t="s">
        <v>27</v>
      </c>
      <c r="E33" s="9">
        <f aca="true" t="shared" si="4" ref="E33:E41">+D33/C33*100</f>
        <v>100</v>
      </c>
      <c r="F33" s="12">
        <v>36</v>
      </c>
      <c r="G33" s="9">
        <f aca="true" t="shared" si="5" ref="G33:G41">+F33/C33*100</f>
        <v>100</v>
      </c>
      <c r="H33" s="37"/>
    </row>
    <row r="34" spans="1:8" ht="15" customHeight="1">
      <c r="A34" s="30" t="s">
        <v>47</v>
      </c>
      <c r="B34" s="12" t="s">
        <v>25</v>
      </c>
      <c r="C34" s="25">
        <v>807</v>
      </c>
      <c r="D34" s="24">
        <v>807</v>
      </c>
      <c r="E34" s="9">
        <f>+D34/C34*100</f>
        <v>100</v>
      </c>
      <c r="F34" s="12">
        <v>807</v>
      </c>
      <c r="G34" s="9">
        <f>+F34/C34*100</f>
        <v>100</v>
      </c>
      <c r="H34" s="37"/>
    </row>
    <row r="35" spans="1:8" ht="15" customHeight="1">
      <c r="A35" s="30" t="s">
        <v>49</v>
      </c>
      <c r="B35" s="12" t="s">
        <v>25</v>
      </c>
      <c r="C35" s="25">
        <v>1021</v>
      </c>
      <c r="D35" s="24">
        <v>1021</v>
      </c>
      <c r="E35" s="9">
        <f t="shared" si="4"/>
        <v>100</v>
      </c>
      <c r="F35" s="13" t="s">
        <v>20</v>
      </c>
      <c r="G35" s="13" t="s">
        <v>20</v>
      </c>
      <c r="H35" s="37"/>
    </row>
    <row r="36" spans="1:8" ht="15" customHeight="1">
      <c r="A36" s="30" t="s">
        <v>50</v>
      </c>
      <c r="B36" s="12" t="s">
        <v>25</v>
      </c>
      <c r="C36" s="25">
        <v>114</v>
      </c>
      <c r="D36" s="50">
        <v>114</v>
      </c>
      <c r="E36" s="1">
        <f t="shared" si="4"/>
        <v>100</v>
      </c>
      <c r="F36" s="13" t="s">
        <v>20</v>
      </c>
      <c r="G36" s="13" t="s">
        <v>20</v>
      </c>
      <c r="H36" s="37"/>
    </row>
    <row r="37" spans="1:8" ht="15" customHeight="1">
      <c r="A37" s="30" t="s">
        <v>51</v>
      </c>
      <c r="B37" s="12" t="s">
        <v>25</v>
      </c>
      <c r="C37" s="12">
        <v>108</v>
      </c>
      <c r="D37" s="3">
        <v>108</v>
      </c>
      <c r="E37" s="1">
        <f t="shared" si="4"/>
        <v>100</v>
      </c>
      <c r="F37" s="13" t="s">
        <v>20</v>
      </c>
      <c r="G37" s="13" t="s">
        <v>20</v>
      </c>
      <c r="H37" s="37"/>
    </row>
    <row r="38" spans="1:8" ht="15" customHeight="1">
      <c r="A38" s="32" t="s">
        <v>38</v>
      </c>
      <c r="B38" s="17">
        <v>1519233</v>
      </c>
      <c r="C38" s="17">
        <f>1519233-3123-4183-492</f>
        <v>1511435</v>
      </c>
      <c r="D38" s="2">
        <f>1487778-268</f>
        <v>1487510</v>
      </c>
      <c r="E38" s="9">
        <f t="shared" si="4"/>
        <v>98.41706722419423</v>
      </c>
      <c r="F38" s="2">
        <f>564990-1</f>
        <v>564989</v>
      </c>
      <c r="G38" s="9">
        <f>+F38/C38*100</f>
        <v>37.38096577093954</v>
      </c>
      <c r="H38" s="51" t="s">
        <v>37</v>
      </c>
    </row>
    <row r="39" spans="1:8" ht="15.75" customHeight="1">
      <c r="A39" s="27" t="s">
        <v>7</v>
      </c>
      <c r="B39" s="19">
        <f>SUM(B24:B38)</f>
        <v>1562700</v>
      </c>
      <c r="C39" s="19">
        <f>SUM(C24:C38)</f>
        <v>1556988</v>
      </c>
      <c r="D39" s="19">
        <f>SUM(D24:D38)</f>
        <v>1519025</v>
      </c>
      <c r="E39" s="11">
        <f t="shared" si="4"/>
        <v>97.56176669312802</v>
      </c>
      <c r="F39" s="19">
        <f>SUM(F25:F38)</f>
        <v>595639</v>
      </c>
      <c r="G39" s="11">
        <f t="shared" si="5"/>
        <v>38.255850398333195</v>
      </c>
      <c r="H39" s="16"/>
    </row>
    <row r="40" spans="1:8" ht="15.75" customHeight="1">
      <c r="A40" s="52" t="s">
        <v>28</v>
      </c>
      <c r="B40" s="20">
        <v>3000</v>
      </c>
      <c r="C40" s="20">
        <f>3000-36-807-1021-114-108</f>
        <v>914</v>
      </c>
      <c r="D40" s="2"/>
      <c r="E40" s="11">
        <f t="shared" si="4"/>
        <v>0</v>
      </c>
      <c r="F40" s="21"/>
      <c r="G40" s="11">
        <f t="shared" si="5"/>
        <v>0</v>
      </c>
      <c r="H40" s="53"/>
    </row>
    <row r="41" spans="1:8" ht="15.75" customHeight="1">
      <c r="A41" s="14" t="s">
        <v>46</v>
      </c>
      <c r="B41" s="10">
        <f>+B40+B39+B20+B16+B15+B14</f>
        <v>2205365</v>
      </c>
      <c r="C41" s="10">
        <f>+C40+C39+C23+C22+C21+C20+C19+C18+C17+C16+C15+C14</f>
        <v>2145338</v>
      </c>
      <c r="D41" s="10">
        <f>+D40+D39+D20+D18+D17+D16+D15+D14</f>
        <v>2101414</v>
      </c>
      <c r="E41" s="11">
        <f t="shared" si="4"/>
        <v>97.95258369543633</v>
      </c>
      <c r="F41" s="10">
        <f>+F40+F39+F21+F17+F18+F15+F14+F22+F23</f>
        <v>1177979</v>
      </c>
      <c r="G41" s="11">
        <f t="shared" si="5"/>
        <v>54.90878360426189</v>
      </c>
      <c r="H41" s="22"/>
    </row>
    <row r="42" s="40" customFormat="1" ht="15.75" customHeight="1">
      <c r="H42" s="54"/>
    </row>
    <row r="43" s="40" customFormat="1" ht="15.75" customHeight="1">
      <c r="H43" s="54"/>
    </row>
    <row r="44" s="40" customFormat="1" ht="15.75" customHeight="1">
      <c r="H44" s="54"/>
    </row>
    <row r="45" s="40" customFormat="1" ht="15.75" customHeight="1">
      <c r="H45" s="54"/>
    </row>
    <row r="46" s="40" customFormat="1" ht="15.75" customHeight="1">
      <c r="H46" s="54"/>
    </row>
    <row r="47" s="40" customFormat="1" ht="15.75" customHeight="1">
      <c r="H47" s="54"/>
    </row>
    <row r="48" s="40" customFormat="1" ht="15.75" customHeight="1">
      <c r="H48" s="54"/>
    </row>
    <row r="49" s="40" customFormat="1" ht="15.75" customHeight="1">
      <c r="H49" s="54"/>
    </row>
    <row r="50" s="40" customFormat="1" ht="15.75" customHeight="1">
      <c r="H50" s="54"/>
    </row>
    <row r="51" s="40" customFormat="1" ht="15.75" customHeight="1">
      <c r="H51" s="54"/>
    </row>
    <row r="52" s="40" customFormat="1" ht="15.75" customHeight="1">
      <c r="H52" s="54"/>
    </row>
    <row r="53" s="40" customFormat="1" ht="15.75" customHeight="1">
      <c r="H53" s="54"/>
    </row>
    <row r="54" s="40" customFormat="1" ht="15.75" customHeight="1">
      <c r="H54" s="54"/>
    </row>
    <row r="55" s="40" customFormat="1" ht="15.75" customHeight="1">
      <c r="H55" s="54"/>
    </row>
    <row r="56" s="40" customFormat="1" ht="15.75" customHeight="1">
      <c r="H56" s="54"/>
    </row>
    <row r="57" s="40" customFormat="1" ht="15.75" customHeight="1">
      <c r="H57" s="54"/>
    </row>
    <row r="58" s="40" customFormat="1" ht="15.75" customHeight="1">
      <c r="H58" s="54"/>
    </row>
    <row r="59" s="40" customFormat="1" ht="15.75" customHeight="1">
      <c r="H59" s="54"/>
    </row>
    <row r="60" s="40" customFormat="1" ht="15.75" customHeight="1">
      <c r="H60" s="54"/>
    </row>
    <row r="61" s="40" customFormat="1" ht="15.75" customHeight="1">
      <c r="H61" s="54"/>
    </row>
    <row r="62" s="40" customFormat="1" ht="15.75" customHeight="1">
      <c r="H62" s="54"/>
    </row>
    <row r="63" s="40" customFormat="1" ht="15.75" customHeight="1">
      <c r="H63" s="54"/>
    </row>
    <row r="64" s="40" customFormat="1" ht="15.75" customHeight="1">
      <c r="H64" s="54"/>
    </row>
    <row r="65" s="40" customFormat="1" ht="15.75" customHeight="1">
      <c r="H65" s="54"/>
    </row>
    <row r="66" s="40" customFormat="1" ht="15.75" customHeight="1">
      <c r="H66" s="54"/>
    </row>
    <row r="67" s="40" customFormat="1" ht="15.75" customHeight="1">
      <c r="H67" s="54"/>
    </row>
    <row r="68" s="40" customFormat="1" ht="15.75" customHeight="1">
      <c r="H68" s="54"/>
    </row>
    <row r="69" s="40" customFormat="1" ht="15.75" customHeight="1">
      <c r="H69" s="54"/>
    </row>
    <row r="70" s="40" customFormat="1" ht="15.75" customHeight="1">
      <c r="H70" s="54"/>
    </row>
    <row r="71" s="40" customFormat="1" ht="15.75" customHeight="1">
      <c r="H71" s="54"/>
    </row>
    <row r="72" s="40" customFormat="1" ht="15.75" customHeight="1">
      <c r="H72" s="54"/>
    </row>
    <row r="73" s="40" customFormat="1" ht="15.75" customHeight="1">
      <c r="H73" s="54"/>
    </row>
    <row r="74" s="40" customFormat="1" ht="15.75" customHeight="1">
      <c r="H74" s="54"/>
    </row>
    <row r="75" s="40" customFormat="1" ht="15.75" customHeight="1">
      <c r="H75" s="54"/>
    </row>
    <row r="76" s="40" customFormat="1" ht="15.75" customHeight="1">
      <c r="H76" s="54"/>
    </row>
    <row r="77" s="40" customFormat="1" ht="15.75" customHeight="1">
      <c r="H77" s="54"/>
    </row>
    <row r="78" s="40" customFormat="1" ht="15.75" customHeight="1">
      <c r="H78" s="54"/>
    </row>
    <row r="79" s="40" customFormat="1" ht="15.75" customHeight="1">
      <c r="H79" s="54"/>
    </row>
    <row r="80" s="40" customFormat="1" ht="15.75" customHeight="1">
      <c r="H80" s="54"/>
    </row>
    <row r="81" s="40" customFormat="1" ht="15.75" customHeight="1">
      <c r="H81" s="54"/>
    </row>
    <row r="82" s="40" customFormat="1" ht="15.75" customHeight="1">
      <c r="H82" s="54"/>
    </row>
    <row r="83" s="40" customFormat="1" ht="15.75" customHeight="1">
      <c r="H83" s="54"/>
    </row>
    <row r="84" s="40" customFormat="1" ht="15.75" customHeight="1">
      <c r="H84" s="54"/>
    </row>
    <row r="85" s="40" customFormat="1" ht="15.75" customHeight="1">
      <c r="H85" s="54"/>
    </row>
    <row r="86" s="40" customFormat="1" ht="15.75" customHeight="1">
      <c r="H86" s="54"/>
    </row>
    <row r="87" s="40" customFormat="1" ht="15.75" customHeight="1">
      <c r="H87" s="54"/>
    </row>
    <row r="88" s="40" customFormat="1" ht="15.75" customHeight="1">
      <c r="H88" s="54"/>
    </row>
    <row r="89" s="40" customFormat="1" ht="15.75" customHeight="1">
      <c r="H89" s="54"/>
    </row>
    <row r="90" s="40" customFormat="1" ht="15.75" customHeight="1">
      <c r="H90" s="54"/>
    </row>
    <row r="91" s="40" customFormat="1" ht="15.75" customHeight="1">
      <c r="H91" s="54"/>
    </row>
    <row r="92" s="40" customFormat="1" ht="15.75" customHeight="1">
      <c r="H92" s="54"/>
    </row>
    <row r="93" s="40" customFormat="1" ht="15.75" customHeight="1">
      <c r="H93" s="54"/>
    </row>
    <row r="94" s="40" customFormat="1" ht="15.75" customHeight="1">
      <c r="H94" s="54"/>
    </row>
    <row r="95" s="40" customFormat="1" ht="15.75" customHeight="1">
      <c r="H95" s="54"/>
    </row>
    <row r="96" s="40" customFormat="1" ht="15.75" customHeight="1">
      <c r="H96" s="54"/>
    </row>
    <row r="97" s="40" customFormat="1" ht="15.75" customHeight="1">
      <c r="H97" s="54"/>
    </row>
    <row r="98" s="40" customFormat="1" ht="15.75" customHeight="1">
      <c r="H98" s="54"/>
    </row>
    <row r="99" s="40" customFormat="1" ht="15.75" customHeight="1">
      <c r="H99" s="54"/>
    </row>
    <row r="100" s="40" customFormat="1" ht="15.75" customHeight="1">
      <c r="H100" s="54"/>
    </row>
    <row r="101" s="40" customFormat="1" ht="15.75" customHeight="1">
      <c r="H101" s="54"/>
    </row>
    <row r="102" spans="1:8" ht="15.75" customHeight="1">
      <c r="A102" s="40"/>
      <c r="B102" s="40"/>
      <c r="C102" s="40"/>
      <c r="D102" s="40"/>
      <c r="E102" s="40"/>
      <c r="F102" s="40"/>
      <c r="G102" s="40"/>
      <c r="H102" s="54"/>
    </row>
    <row r="103" spans="1:8" ht="15.75" customHeight="1">
      <c r="A103" s="40"/>
      <c r="B103" s="40"/>
      <c r="C103" s="40"/>
      <c r="D103" s="40"/>
      <c r="E103" s="40"/>
      <c r="F103" s="40"/>
      <c r="G103" s="40"/>
      <c r="H103" s="54"/>
    </row>
    <row r="104" spans="1:8" ht="15.75" customHeight="1">
      <c r="A104" s="40"/>
      <c r="B104" s="40"/>
      <c r="C104" s="40"/>
      <c r="D104" s="40"/>
      <c r="E104" s="40"/>
      <c r="F104" s="40"/>
      <c r="G104" s="40"/>
      <c r="H104" s="54"/>
    </row>
    <row r="105" spans="1:8" ht="15.75" customHeight="1">
      <c r="A105" s="40"/>
      <c r="B105" s="40"/>
      <c r="C105" s="40"/>
      <c r="D105" s="40"/>
      <c r="E105" s="40"/>
      <c r="F105" s="40"/>
      <c r="G105" s="40"/>
      <c r="H105" s="54"/>
    </row>
    <row r="106" spans="1:8" ht="15.75" customHeight="1">
      <c r="A106" s="40"/>
      <c r="B106" s="40"/>
      <c r="C106" s="40"/>
      <c r="D106" s="40"/>
      <c r="E106" s="40"/>
      <c r="F106" s="40"/>
      <c r="G106" s="40"/>
      <c r="H106" s="54"/>
    </row>
    <row r="107" ht="15.75" customHeight="1">
      <c r="H107" s="55"/>
    </row>
    <row r="108" ht="15.75" customHeight="1">
      <c r="H108" s="55"/>
    </row>
    <row r="109" ht="15.75" customHeight="1">
      <c r="H109" s="55"/>
    </row>
    <row r="110" ht="15.75" customHeight="1">
      <c r="H110" s="55"/>
    </row>
    <row r="111" ht="15.75" customHeight="1">
      <c r="H111" s="55"/>
    </row>
    <row r="112" ht="15.75" customHeight="1">
      <c r="H112" s="55"/>
    </row>
    <row r="113" ht="15.75" customHeight="1">
      <c r="H113" s="55"/>
    </row>
    <row r="114" ht="15.75" customHeight="1">
      <c r="H114" s="55"/>
    </row>
    <row r="115" ht="15.75" customHeight="1">
      <c r="H115" s="55"/>
    </row>
    <row r="116" ht="15.75" customHeight="1">
      <c r="H116" s="55"/>
    </row>
    <row r="117" ht="15.75" customHeight="1">
      <c r="H117" s="55"/>
    </row>
    <row r="118" ht="15.75" customHeight="1">
      <c r="H118" s="55"/>
    </row>
    <row r="119" ht="15.75" customHeight="1">
      <c r="H119" s="55"/>
    </row>
    <row r="120" ht="15.75" customHeight="1">
      <c r="H120" s="55"/>
    </row>
    <row r="121" ht="15.75" customHeight="1">
      <c r="H121" s="55"/>
    </row>
    <row r="122" ht="15.75" customHeight="1">
      <c r="H122" s="55"/>
    </row>
    <row r="123" ht="15.75" customHeight="1">
      <c r="H123" s="55"/>
    </row>
    <row r="124" ht="15.75" customHeight="1">
      <c r="H124" s="55"/>
    </row>
    <row r="125" ht="15.75" customHeight="1">
      <c r="H125" s="55"/>
    </row>
    <row r="126" ht="15.75" customHeight="1">
      <c r="H126" s="55"/>
    </row>
    <row r="127" ht="15.75" customHeight="1">
      <c r="H127" s="55"/>
    </row>
    <row r="128" ht="15.75" customHeight="1">
      <c r="H128" s="55"/>
    </row>
    <row r="129" ht="15.75" customHeight="1">
      <c r="H129" s="55"/>
    </row>
    <row r="130" ht="15.75" customHeight="1">
      <c r="H130" s="55"/>
    </row>
    <row r="131" ht="15.75" customHeight="1">
      <c r="H131" s="55"/>
    </row>
    <row r="132" ht="15.75" customHeight="1">
      <c r="H132" s="55"/>
    </row>
    <row r="133" ht="15.75" customHeight="1">
      <c r="H133" s="55"/>
    </row>
    <row r="134" ht="15.75" customHeight="1">
      <c r="H134" s="55"/>
    </row>
    <row r="135" ht="15.75" customHeight="1">
      <c r="H135" s="55"/>
    </row>
    <row r="136" ht="15.75" customHeight="1">
      <c r="H136" s="55"/>
    </row>
    <row r="137" ht="15.75" customHeight="1">
      <c r="H137" s="55"/>
    </row>
    <row r="138" ht="15.75" customHeight="1">
      <c r="H138" s="55"/>
    </row>
    <row r="139" ht="15.75" customHeight="1">
      <c r="H139" s="55"/>
    </row>
    <row r="140" ht="15.75" customHeight="1">
      <c r="H140" s="55"/>
    </row>
    <row r="141" ht="15.75" customHeight="1">
      <c r="H141" s="55"/>
    </row>
    <row r="142" ht="15.75" customHeight="1">
      <c r="H142" s="55"/>
    </row>
    <row r="143" ht="15.75" customHeight="1">
      <c r="H143" s="55"/>
    </row>
    <row r="144" ht="15.75" customHeight="1">
      <c r="H144" s="55"/>
    </row>
    <row r="145" ht="15.75" customHeight="1">
      <c r="H145" s="55"/>
    </row>
    <row r="146" ht="15.75" customHeight="1">
      <c r="H146" s="55"/>
    </row>
    <row r="147" ht="15.75" customHeight="1">
      <c r="H147" s="55"/>
    </row>
    <row r="148" ht="15.75" customHeight="1">
      <c r="H148" s="55"/>
    </row>
    <row r="149" ht="15.75" customHeight="1">
      <c r="H149" s="55"/>
    </row>
    <row r="150" ht="15.75" customHeight="1">
      <c r="H150" s="55"/>
    </row>
    <row r="151" ht="15.75" customHeight="1">
      <c r="H151" s="55"/>
    </row>
    <row r="152" ht="15.75" customHeight="1">
      <c r="H152" s="55"/>
    </row>
    <row r="153" ht="15.75" customHeight="1">
      <c r="H153" s="55"/>
    </row>
    <row r="154" ht="15.75" customHeight="1">
      <c r="H154" s="55"/>
    </row>
    <row r="155" ht="15.75" customHeight="1">
      <c r="H155" s="55"/>
    </row>
    <row r="156" ht="15.75" customHeight="1">
      <c r="H156" s="55"/>
    </row>
    <row r="157" ht="15.75" customHeight="1">
      <c r="H157" s="55"/>
    </row>
    <row r="158" ht="15.75" customHeight="1">
      <c r="H158" s="55"/>
    </row>
    <row r="159" ht="15.75" customHeight="1">
      <c r="H159" s="55"/>
    </row>
    <row r="160" ht="15.75" customHeight="1">
      <c r="H160" s="55"/>
    </row>
    <row r="161" ht="15.75" customHeight="1">
      <c r="H161" s="55"/>
    </row>
    <row r="162" ht="15.75" customHeight="1">
      <c r="H162" s="55"/>
    </row>
    <row r="163" ht="15.75" customHeight="1">
      <c r="H163" s="55"/>
    </row>
    <row r="164" ht="15.75" customHeight="1">
      <c r="H164" s="55"/>
    </row>
    <row r="165" ht="15.75" customHeight="1">
      <c r="H165" s="55"/>
    </row>
    <row r="166" ht="15.75" customHeight="1">
      <c r="H166" s="55"/>
    </row>
    <row r="167" ht="15.75" customHeight="1">
      <c r="H167" s="55"/>
    </row>
    <row r="168" ht="15.75" customHeight="1">
      <c r="H168" s="55"/>
    </row>
    <row r="169" ht="15.75" customHeight="1">
      <c r="H169" s="55"/>
    </row>
    <row r="170" ht="15.75" customHeight="1">
      <c r="H170" s="55"/>
    </row>
    <row r="171" ht="15.75" customHeight="1">
      <c r="H171" s="55"/>
    </row>
    <row r="172" ht="15.75" customHeight="1">
      <c r="H172" s="55"/>
    </row>
    <row r="173" ht="15.75" customHeight="1">
      <c r="H173" s="55"/>
    </row>
    <row r="174" ht="15.75" customHeight="1">
      <c r="H174" s="55"/>
    </row>
    <row r="175" ht="15.75" customHeight="1">
      <c r="H175" s="55"/>
    </row>
    <row r="176" ht="15.75" customHeight="1">
      <c r="H176" s="55"/>
    </row>
    <row r="177" ht="15.75" customHeight="1">
      <c r="H177" s="55"/>
    </row>
    <row r="178" ht="15.75" customHeight="1">
      <c r="H178" s="55"/>
    </row>
    <row r="179" ht="15.75" customHeight="1">
      <c r="H179" s="55"/>
    </row>
    <row r="180" ht="15.75" customHeight="1">
      <c r="H180" s="55"/>
    </row>
    <row r="181" ht="15.75" customHeight="1">
      <c r="H181" s="55"/>
    </row>
    <row r="182" ht="15.75" customHeight="1">
      <c r="H182" s="55"/>
    </row>
    <row r="183" ht="15.75" customHeight="1">
      <c r="H183" s="55"/>
    </row>
    <row r="184" ht="15.75" customHeight="1">
      <c r="H184" s="55"/>
    </row>
    <row r="185" ht="15.75" customHeight="1">
      <c r="H185" s="55"/>
    </row>
    <row r="186" ht="15.75" customHeight="1">
      <c r="H186" s="55"/>
    </row>
    <row r="187" ht="15.75" customHeight="1">
      <c r="H187" s="55"/>
    </row>
    <row r="188" ht="15.75" customHeight="1">
      <c r="H188" s="55"/>
    </row>
    <row r="189" ht="15.75" customHeight="1">
      <c r="H189" s="55"/>
    </row>
    <row r="190" ht="15.75" customHeight="1">
      <c r="H190" s="55"/>
    </row>
    <row r="191" ht="15.75" customHeight="1">
      <c r="H191" s="55"/>
    </row>
    <row r="192" ht="15.75" customHeight="1">
      <c r="H192" s="55"/>
    </row>
    <row r="193" ht="15.75" customHeight="1">
      <c r="H193" s="55"/>
    </row>
    <row r="194" ht="15.75" customHeight="1">
      <c r="H194" s="55"/>
    </row>
    <row r="195" ht="15.75" customHeight="1">
      <c r="H195" s="55"/>
    </row>
    <row r="196" ht="15.75" customHeight="1">
      <c r="H196" s="55"/>
    </row>
    <row r="197" ht="15.75" customHeight="1">
      <c r="H197" s="55"/>
    </row>
    <row r="198" ht="15.75" customHeight="1">
      <c r="H198" s="55"/>
    </row>
    <row r="199" ht="15.75" customHeight="1">
      <c r="H199" s="55"/>
    </row>
    <row r="200" ht="15.75" customHeight="1">
      <c r="H200" s="55"/>
    </row>
    <row r="201" ht="15.75" customHeight="1">
      <c r="H201" s="55"/>
    </row>
    <row r="202" ht="15.75" customHeight="1">
      <c r="H202" s="55"/>
    </row>
    <row r="203" ht="15.75" customHeight="1">
      <c r="H203" s="55"/>
    </row>
    <row r="204" ht="15.75" customHeight="1">
      <c r="H204" s="55"/>
    </row>
    <row r="205" ht="15.75" customHeight="1">
      <c r="H205" s="55"/>
    </row>
    <row r="206" ht="15.75" customHeight="1">
      <c r="H206" s="55"/>
    </row>
    <row r="207" ht="15.75" customHeight="1">
      <c r="H207" s="55"/>
    </row>
    <row r="208" ht="15.75" customHeight="1">
      <c r="H208" s="55"/>
    </row>
    <row r="209" ht="15.75" customHeight="1">
      <c r="H209" s="55"/>
    </row>
    <row r="210" ht="15.75" customHeight="1">
      <c r="H210" s="55"/>
    </row>
    <row r="211" ht="15.75" customHeight="1">
      <c r="H211" s="55"/>
    </row>
    <row r="212" ht="15.75" customHeight="1">
      <c r="H212" s="55"/>
    </row>
    <row r="213" ht="15.75" customHeight="1">
      <c r="H213" s="55"/>
    </row>
    <row r="214" ht="15.75" customHeight="1">
      <c r="H214" s="55"/>
    </row>
    <row r="215" ht="15.75" customHeight="1">
      <c r="H215" s="55"/>
    </row>
    <row r="216" ht="15.75" customHeight="1">
      <c r="H216" s="55"/>
    </row>
    <row r="217" ht="15.75" customHeight="1">
      <c r="H217" s="55"/>
    </row>
    <row r="218" ht="15.75" customHeight="1">
      <c r="H218" s="55"/>
    </row>
    <row r="219" ht="15.75" customHeight="1">
      <c r="H219" s="55"/>
    </row>
    <row r="220" ht="15.75" customHeight="1">
      <c r="H220" s="55"/>
    </row>
    <row r="221" ht="15.75" customHeight="1">
      <c r="H221" s="55"/>
    </row>
    <row r="222" ht="15.75" customHeight="1">
      <c r="H222" s="55"/>
    </row>
    <row r="223" ht="15.75" customHeight="1">
      <c r="H223" s="55"/>
    </row>
    <row r="224" ht="15.75" customHeight="1">
      <c r="H224" s="55"/>
    </row>
    <row r="225" ht="15.75" customHeight="1">
      <c r="H225" s="55"/>
    </row>
    <row r="226" ht="15.75" customHeight="1">
      <c r="H226" s="55"/>
    </row>
    <row r="227" ht="15.75" customHeight="1">
      <c r="H227" s="55"/>
    </row>
    <row r="228" ht="15.75" customHeight="1">
      <c r="H228" s="55"/>
    </row>
    <row r="229" ht="15.75" customHeight="1">
      <c r="H229" s="55"/>
    </row>
    <row r="230" ht="15.75" customHeight="1">
      <c r="H230" s="55"/>
    </row>
    <row r="231" ht="15.75" customHeight="1">
      <c r="H231" s="55"/>
    </row>
    <row r="232" ht="15.75" customHeight="1">
      <c r="H232" s="55"/>
    </row>
    <row r="233" ht="15.75" customHeight="1">
      <c r="H233" s="55"/>
    </row>
    <row r="234" ht="15.75" customHeight="1">
      <c r="H234" s="55"/>
    </row>
    <row r="235" ht="15.75" customHeight="1">
      <c r="H235" s="55"/>
    </row>
    <row r="236" ht="15.75" customHeight="1">
      <c r="H236" s="55"/>
    </row>
    <row r="237" ht="15.75" customHeight="1">
      <c r="H237" s="55"/>
    </row>
    <row r="238" ht="15.75" customHeight="1">
      <c r="H238" s="55"/>
    </row>
    <row r="239" ht="15.75" customHeight="1">
      <c r="H239" s="55"/>
    </row>
    <row r="240" ht="15.75" customHeight="1">
      <c r="H240" s="55"/>
    </row>
    <row r="241" ht="15.75" customHeight="1">
      <c r="H241" s="55"/>
    </row>
    <row r="242" ht="15.75" customHeight="1">
      <c r="H242" s="55"/>
    </row>
    <row r="243" ht="15.75" customHeight="1">
      <c r="H243" s="55"/>
    </row>
    <row r="244" ht="15.75" customHeight="1">
      <c r="H244" s="55"/>
    </row>
    <row r="245" ht="15.75" customHeight="1">
      <c r="H245" s="55"/>
    </row>
    <row r="246" ht="15.75" customHeight="1">
      <c r="H246" s="55"/>
    </row>
    <row r="247" ht="15.75" customHeight="1">
      <c r="H247" s="55"/>
    </row>
    <row r="248" ht="15.75" customHeight="1">
      <c r="H248" s="55"/>
    </row>
  </sheetData>
  <sheetProtection/>
  <mergeCells count="5">
    <mergeCell ref="A1:A2"/>
    <mergeCell ref="H1:H2"/>
    <mergeCell ref="D1:E1"/>
    <mergeCell ref="B1:C1"/>
    <mergeCell ref="F1:G1"/>
  </mergeCells>
  <printOptions horizontalCentered="1"/>
  <pageMargins left="0.3937007874015748" right="0.3937007874015748" top="0.97" bottom="0.3937007874015748" header="0.5118110236220472" footer="0.15748031496062992"/>
  <pageSetup blackAndWhite="1" horizontalDpi="300" verticalDpi="300" orientation="landscape" paperSize="9" scale="75" r:id="rId1"/>
  <headerFooter alignWithMargins="0">
    <oddHeader>&amp;L&amp;"Times New Roman,Félkövér"&amp;11Kaposvár MJV Polgármesteri Hivatal&amp;C&amp;"Times New Roman,Félkövér"&amp;14Lakás-, nem lakás ingatlanok felújítása&amp;"Arial CE,Normál"&amp;10
&amp;R&amp;"Times New Roman,Normál"&amp;9 15/2008 (IV.28.) sz. önk. rendelet
 6.sz. melléklet 
ezer Ft
</oddHeader>
    <oddFooter>&amp;L&amp;"Times New Roman,Normál"&amp;8Kaposvár, &amp;D&amp;C&amp;"Times New Roman,Normál"&amp;8&amp;Z&amp;F/&amp;A        Szabó Tiborné&amp;"Arial CE,Normál"&amp;10
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2008-04-25T13:54:21Z</cp:lastPrinted>
  <dcterms:created xsi:type="dcterms:W3CDTF">2006-10-17T07:01:27Z</dcterms:created>
  <dcterms:modified xsi:type="dcterms:W3CDTF">2008-04-25T13:54:22Z</dcterms:modified>
  <cp:category/>
  <cp:version/>
  <cp:contentType/>
  <cp:contentStatus/>
</cp:coreProperties>
</file>