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165" windowHeight="8730" activeTab="0"/>
  </bookViews>
  <sheets>
    <sheet name="5 IF 07besz" sheetId="1" r:id="rId1"/>
  </sheets>
  <definedNames>
    <definedName name="_xlnm.Print_Titles" localSheetId="0">'5 IF 07besz'!$A:$A,'5 IF 07besz'!$1:$2</definedName>
    <definedName name="_xlnm.Print_Area" localSheetId="0">'5 IF 07besz'!$A$1:$H$70</definedName>
  </definedNames>
  <calcPr fullCalcOnLoad="1"/>
</workbook>
</file>

<file path=xl/sharedStrings.xml><?xml version="1.0" encoding="utf-8"?>
<sst xmlns="http://schemas.openxmlformats.org/spreadsheetml/2006/main" count="144" uniqueCount="85">
  <si>
    <t>Petőfi u-i Óvoda: 1 db fürdőszoba felújítása</t>
  </si>
  <si>
    <t>Arany J.u-i Óvoda: 1 db fürdőszoba felújítása</t>
  </si>
  <si>
    <t>Óvodai vizesblokk felújítási összesen :</t>
  </si>
  <si>
    <t>Könyvtár Donneri fiók: Bejárati ajtó csere</t>
  </si>
  <si>
    <t>Berzsenyi Ált.Isk.szolg.lakás konvektor csere</t>
  </si>
  <si>
    <t>Városháza üvegtető feletti védőtető javítása</t>
  </si>
  <si>
    <t>Szántó u.15/A óvoda:  kerítés helyreáll.</t>
  </si>
  <si>
    <t>Eötvös L. MKK  sz.víz alapvezeték és ejtővez.csere Ny-iold</t>
  </si>
  <si>
    <t>Eötvös L. MKK  sz.víz alapvezeték és ejtővez.csere  K-i old.</t>
  </si>
  <si>
    <t>Toldi Ált.Isk.Gimnázium: Udvari sportpályák felújítása</t>
  </si>
  <si>
    <t>Kodály Z. Ált.Isk.:  tornatermi  vizesblokk  I.ütem</t>
  </si>
  <si>
    <t xml:space="preserve">II.Rákóczi F. Ált.Isk.:  emeleti hátsó vizesblokk </t>
  </si>
  <si>
    <t>Berzsenyi D.Ált.Isk.:  tornatermi  vizesblokk       (folyt.)</t>
  </si>
  <si>
    <t>Pécsi u-i Ált. Isk.:  leány és tanári WC           (folyt.)</t>
  </si>
  <si>
    <t>Kinizsi ltp. Ált. Isk.:    vizesblokk                      (folyt.)</t>
  </si>
  <si>
    <t>Bartók B. u. Ált. Isk.:   felső épület, földszinti vizesblokk</t>
  </si>
  <si>
    <t>Megjegyzés</t>
  </si>
  <si>
    <t>Toldi Ált.Isk.Gimn.: Okt.szárny tetőfelúj. és tornaterem I.üt.</t>
  </si>
  <si>
    <t>Búzavirág u. Bölcsőde: Ép.tetőszerk.felúj.felülvilágítók cseréje</t>
  </si>
  <si>
    <t>Szentjakabi Apátság: Kerengő tetőszerk.csapadékvízcsat.csere</t>
  </si>
  <si>
    <t>Építőipari SZKI és Koll. Régi szárnyban fiú WC  anyagköltség</t>
  </si>
  <si>
    <t>Kodály Z.Ált.Iskola konyha helyreáll.jav.</t>
  </si>
  <si>
    <t>Pécsi u-i Ált. Isk.:  tornatermi padló burkolat felújítása</t>
  </si>
  <si>
    <t>Rippl-R.Közl.SZKI:  Főelosztók</t>
  </si>
  <si>
    <t>Szerződéses lekötöttség</t>
  </si>
  <si>
    <t>eredeti</t>
  </si>
  <si>
    <t>összege</t>
  </si>
  <si>
    <t>%-a</t>
  </si>
  <si>
    <t xml:space="preserve"> -</t>
  </si>
  <si>
    <t>Orvosi rendelő 22.sz. Honvéd u.:   Nyílászárók cseréje</t>
  </si>
  <si>
    <t>Egészségügyi SZI Tallián u-i ép.pincefödém stat.vizsg.</t>
  </si>
  <si>
    <t>Városháza Teleki u. rész bádogos szerk.</t>
  </si>
  <si>
    <t>garanciális visszatartás</t>
  </si>
  <si>
    <t>Gárdonyi G.Ált.Isk.: tetőfelújítás</t>
  </si>
  <si>
    <t>Városháza : régi épület II.em.vizesblokk felújítás</t>
  </si>
  <si>
    <t>Iskolai vizesblokk felújítási program keretösszege :</t>
  </si>
  <si>
    <t>Óvodai vizesblokk felújítási program keretösszege :</t>
  </si>
  <si>
    <t>Madár u. óvoda gázkazán csere</t>
  </si>
  <si>
    <t>Orvosi rendelő Búzavirág u.: Nyílászárók cseréje É-i oldal</t>
  </si>
  <si>
    <t xml:space="preserve">Lőtér épület tetőfelújítás II.ütem   </t>
  </si>
  <si>
    <t xml:space="preserve">  -</t>
  </si>
  <si>
    <t>2007. évi  előirányzat</t>
  </si>
  <si>
    <t xml:space="preserve">Megnevezés </t>
  </si>
  <si>
    <t xml:space="preserve"> </t>
  </si>
  <si>
    <t>Áthúzódó kiadások</t>
  </si>
  <si>
    <t>Városi Fürdő termálkút felújítása</t>
  </si>
  <si>
    <t>Átadva intézménynek 898eft</t>
  </si>
  <si>
    <t>Családsegítő Központ Ezredév u. 22 alatti épület tetőfelújítása</t>
  </si>
  <si>
    <t>Áthúzódó kiadások összesen</t>
  </si>
  <si>
    <t>Új induló feladatok keretösszege</t>
  </si>
  <si>
    <t>x</t>
  </si>
  <si>
    <t>Egészségügyi SZKI Tallián u-i tornaszoba tetőszigetelés</t>
  </si>
  <si>
    <t>Új induló feladatok összesen</t>
  </si>
  <si>
    <t>Vizesblokk felújítási program összesen :</t>
  </si>
  <si>
    <t>Iskola udvar felújítási program keretösszege</t>
  </si>
  <si>
    <t xml:space="preserve"> Új induló feladatok  mindösszesen:</t>
  </si>
  <si>
    <t xml:space="preserve"> Tartalékkeret</t>
  </si>
  <si>
    <t>Városi Sportcsarnok: RSG csarnok hőlégbefúvók cseréje</t>
  </si>
  <si>
    <t>Széchenyi I. Ker.SZKI: B épület tetőfelújítása</t>
  </si>
  <si>
    <t>Szjakabi Apátság kerengő tetőszerk.megerősítése</t>
  </si>
  <si>
    <t>Liszt F.Zeneiskola fűtésrendszer csőtörés jav.</t>
  </si>
  <si>
    <t>Búzavirág u. Bölcsőde: Nyílászárók cseréje</t>
  </si>
  <si>
    <t>Honvéd u.Ált.Isk.: Tetőszigetelés felújítása</t>
  </si>
  <si>
    <t>Berzsenyi D.Ált.Isk.:  Park felőli erkély felújítása</t>
  </si>
  <si>
    <t>Petőfi u.Óvoda: Nyílászárók cseréje II.ütem      (folyt.)</t>
  </si>
  <si>
    <t>Eötvös L.Műszaki SZKI és Koll.: linóleum csere folyt.</t>
  </si>
  <si>
    <t>Bartók B. u. Ált. Isk.:   Alsó épület tetőjavítás</t>
  </si>
  <si>
    <t>Művelődési Ház Toponár: Lábazat, bejárati lépcsők javítása</t>
  </si>
  <si>
    <t>Toponári Ált.Iskola: tornatermi parketta burkolat csere</t>
  </si>
  <si>
    <t>Eötvös Műsz.SZKI kazán javítás</t>
  </si>
  <si>
    <t>Sz.Jakabi Apátság kilátó torony megerősítése</t>
  </si>
  <si>
    <t>garanciális visszatartás 2008.évre</t>
  </si>
  <si>
    <t>Együd Á.MK vizesblokkok felújítása</t>
  </si>
  <si>
    <t>Sz.Jakabi Apátság K-i épület viharkár utáni helyreállítása,</t>
  </si>
  <si>
    <t>v.m.</t>
  </si>
  <si>
    <t>Mindösszesen:</t>
  </si>
  <si>
    <t>Táncsics Gimn.főépület tető felújítás</t>
  </si>
  <si>
    <t>Eötvös Műsz.SZKI épületvill.hálózat jav.</t>
  </si>
  <si>
    <t>Eötvös SZKI fűtésrendszer jav.</t>
  </si>
  <si>
    <t>Sportiskola és Rákóczi Stadion   bútor viharkár utáni helyreállítása,</t>
  </si>
  <si>
    <t>módosított</t>
  </si>
  <si>
    <t>Bárczi G.Spec.Iskola: álmennyezet 5 év.köt.felülvizsg.és javítás</t>
  </si>
  <si>
    <t>Orvosi rendelők Füredi u.81-83.:nyílászárók cseréje külső homlokzaton</t>
  </si>
  <si>
    <t>Sportiskola és Rákóczi Stadion épület viharkár utáni helyreállítása,</t>
  </si>
  <si>
    <t xml:space="preserve">2007. év teljesítés 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</si>
</sst>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2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22" fillId="0" borderId="10" xfId="0" applyNumberFormat="1" applyFont="1" applyFill="1" applyBorder="1" applyAlignment="1">
      <alignment horizontal="right" wrapText="1"/>
    </xf>
    <xf numFmtId="0" fontId="22" fillId="0" borderId="11" xfId="0" applyFont="1" applyFill="1" applyBorder="1" applyAlignment="1">
      <alignment/>
    </xf>
    <xf numFmtId="3" fontId="23" fillId="0" borderId="12" xfId="0" applyNumberFormat="1" applyFont="1" applyFill="1" applyBorder="1" applyAlignment="1">
      <alignment horizontal="center" vertical="center"/>
    </xf>
    <xf numFmtId="168" fontId="23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/>
    </xf>
    <xf numFmtId="168" fontId="22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168" fontId="22" fillId="0" borderId="13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3" fontId="22" fillId="0" borderId="1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/>
    </xf>
    <xf numFmtId="168" fontId="22" fillId="0" borderId="14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168" fontId="2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/>
    </xf>
    <xf numFmtId="168" fontId="22" fillId="0" borderId="15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0" fontId="23" fillId="0" borderId="16" xfId="56" applyFont="1" applyFill="1" applyBorder="1" applyAlignment="1">
      <alignment horizontal="right"/>
      <protection/>
    </xf>
    <xf numFmtId="3" fontId="23" fillId="0" borderId="17" xfId="0" applyNumberFormat="1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3" fillId="0" borderId="16" xfId="0" applyFont="1" applyFill="1" applyBorder="1" applyAlignment="1">
      <alignment horizontal="right"/>
    </xf>
    <xf numFmtId="0" fontId="22" fillId="0" borderId="11" xfId="0" applyFont="1" applyFill="1" applyBorder="1" applyAlignment="1">
      <alignment wrapText="1"/>
    </xf>
    <xf numFmtId="49" fontId="23" fillId="0" borderId="11" xfId="0" applyNumberFormat="1" applyFont="1" applyFill="1" applyBorder="1" applyAlignment="1">
      <alignment wrapText="1"/>
    </xf>
    <xf numFmtId="49" fontId="22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49" fontId="23" fillId="0" borderId="1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49" fontId="23" fillId="0" borderId="16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right" wrapText="1"/>
    </xf>
    <xf numFmtId="3" fontId="22" fillId="0" borderId="19" xfId="0" applyNumberFormat="1" applyFont="1" applyFill="1" applyBorder="1" applyAlignment="1">
      <alignment horizontal="right"/>
    </xf>
    <xf numFmtId="0" fontId="22" fillId="0" borderId="19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left"/>
    </xf>
    <xf numFmtId="3" fontId="22" fillId="0" borderId="19" xfId="0" applyNumberFormat="1" applyFont="1" applyFill="1" applyBorder="1" applyAlignment="1">
      <alignment horizontal="left"/>
    </xf>
    <xf numFmtId="3" fontId="22" fillId="0" borderId="2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right"/>
    </xf>
    <xf numFmtId="3" fontId="23" fillId="0" borderId="21" xfId="0" applyNumberFormat="1" applyFont="1" applyFill="1" applyBorder="1" applyAlignment="1">
      <alignment horizontal="center" vertical="center" wrapText="1"/>
    </xf>
    <xf numFmtId="168" fontId="23" fillId="0" borderId="2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7.mell.Út-híd-járdafelújítás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58.75390625" style="24" customWidth="1"/>
    <col min="2" max="5" width="12.75390625" style="24" customWidth="1"/>
    <col min="6" max="6" width="12.75390625" style="45" customWidth="1"/>
    <col min="7" max="7" width="12.75390625" style="24" customWidth="1"/>
    <col min="8" max="8" width="30.75390625" style="45" customWidth="1"/>
    <col min="9" max="16384" width="9.125" style="24" customWidth="1"/>
  </cols>
  <sheetData>
    <row r="1" spans="1:8" ht="27.75" customHeight="1">
      <c r="A1" s="50" t="s">
        <v>42</v>
      </c>
      <c r="B1" s="48" t="s">
        <v>41</v>
      </c>
      <c r="C1" s="48"/>
      <c r="D1" s="48" t="s">
        <v>24</v>
      </c>
      <c r="E1" s="48"/>
      <c r="F1" s="49" t="s">
        <v>84</v>
      </c>
      <c r="G1" s="49"/>
      <c r="H1" s="52" t="s">
        <v>16</v>
      </c>
    </row>
    <row r="2" spans="1:8" ht="17.25" customHeight="1">
      <c r="A2" s="51"/>
      <c r="B2" s="3" t="s">
        <v>25</v>
      </c>
      <c r="C2" s="3" t="s">
        <v>80</v>
      </c>
      <c r="D2" s="3" t="s">
        <v>26</v>
      </c>
      <c r="E2" s="4" t="s">
        <v>27</v>
      </c>
      <c r="F2" s="3" t="s">
        <v>26</v>
      </c>
      <c r="G2" s="4" t="s">
        <v>27</v>
      </c>
      <c r="H2" s="53"/>
    </row>
    <row r="3" spans="1:8" ht="20.25" customHeight="1">
      <c r="A3" s="27" t="s">
        <v>44</v>
      </c>
      <c r="B3" s="5"/>
      <c r="C3" s="5"/>
      <c r="D3" s="5"/>
      <c r="E3" s="5"/>
      <c r="F3" s="35"/>
      <c r="G3" s="5"/>
      <c r="H3" s="36"/>
    </row>
    <row r="4" spans="1:8" ht="15">
      <c r="A4" s="28" t="s">
        <v>45</v>
      </c>
      <c r="B4" s="6">
        <v>35780</v>
      </c>
      <c r="C4" s="6">
        <v>35780</v>
      </c>
      <c r="D4" s="1">
        <v>35780</v>
      </c>
      <c r="E4" s="7">
        <f aca="true" t="shared" si="0" ref="E4:E12">+D4/C4*100</f>
        <v>100</v>
      </c>
      <c r="F4" s="1">
        <v>35780</v>
      </c>
      <c r="G4" s="7">
        <f aca="true" t="shared" si="1" ref="G4:G12">+F4/C4*100</f>
        <v>100</v>
      </c>
      <c r="H4" s="36"/>
    </row>
    <row r="5" spans="1:8" s="38" customFormat="1" ht="15">
      <c r="A5" s="2" t="s">
        <v>47</v>
      </c>
      <c r="B5" s="6">
        <v>182</v>
      </c>
      <c r="C5" s="6">
        <v>182</v>
      </c>
      <c r="D5" s="1">
        <v>182</v>
      </c>
      <c r="E5" s="7">
        <f t="shared" si="0"/>
        <v>100</v>
      </c>
      <c r="F5" s="1">
        <v>182</v>
      </c>
      <c r="G5" s="7">
        <f t="shared" si="1"/>
        <v>100</v>
      </c>
      <c r="H5" s="37" t="s">
        <v>32</v>
      </c>
    </row>
    <row r="6" spans="1:8" s="38" customFormat="1" ht="15">
      <c r="A6" s="2" t="s">
        <v>51</v>
      </c>
      <c r="B6" s="6">
        <v>68</v>
      </c>
      <c r="C6" s="6">
        <v>68</v>
      </c>
      <c r="D6" s="1">
        <v>68</v>
      </c>
      <c r="E6" s="7">
        <f t="shared" si="0"/>
        <v>100</v>
      </c>
      <c r="F6" s="1">
        <v>68</v>
      </c>
      <c r="G6" s="7">
        <f t="shared" si="1"/>
        <v>100</v>
      </c>
      <c r="H6" s="37" t="s">
        <v>32</v>
      </c>
    </row>
    <row r="7" spans="1:8" s="38" customFormat="1" ht="15">
      <c r="A7" s="2" t="s">
        <v>5</v>
      </c>
      <c r="B7" s="6">
        <v>13934</v>
      </c>
      <c r="C7" s="6">
        <v>13934</v>
      </c>
      <c r="D7" s="1">
        <v>13934</v>
      </c>
      <c r="E7" s="7">
        <f t="shared" si="0"/>
        <v>100</v>
      </c>
      <c r="F7" s="1">
        <v>13934</v>
      </c>
      <c r="G7" s="7">
        <f t="shared" si="1"/>
        <v>100</v>
      </c>
      <c r="H7" s="36"/>
    </row>
    <row r="8" spans="1:8" s="38" customFormat="1" ht="15">
      <c r="A8" s="28" t="s">
        <v>6</v>
      </c>
      <c r="B8" s="6">
        <v>271</v>
      </c>
      <c r="C8" s="6">
        <v>271</v>
      </c>
      <c r="D8" s="1">
        <v>271</v>
      </c>
      <c r="E8" s="7">
        <f t="shared" si="0"/>
        <v>100</v>
      </c>
      <c r="F8" s="1">
        <v>271</v>
      </c>
      <c r="G8" s="7">
        <f t="shared" si="1"/>
        <v>100</v>
      </c>
      <c r="H8" s="36"/>
    </row>
    <row r="9" spans="1:8" s="38" customFormat="1" ht="15">
      <c r="A9" s="28" t="s">
        <v>7</v>
      </c>
      <c r="B9" s="6">
        <v>1684</v>
      </c>
      <c r="C9" s="6">
        <v>1684</v>
      </c>
      <c r="D9" s="1">
        <v>1684</v>
      </c>
      <c r="E9" s="7">
        <f t="shared" si="0"/>
        <v>100</v>
      </c>
      <c r="F9" s="1">
        <v>1684</v>
      </c>
      <c r="G9" s="7">
        <f t="shared" si="1"/>
        <v>100</v>
      </c>
      <c r="H9" s="36"/>
    </row>
    <row r="10" spans="1:8" s="38" customFormat="1" ht="15">
      <c r="A10" s="28" t="s">
        <v>8</v>
      </c>
      <c r="B10" s="6">
        <v>840</v>
      </c>
      <c r="C10" s="6">
        <v>840</v>
      </c>
      <c r="D10" s="1">
        <v>840</v>
      </c>
      <c r="E10" s="7">
        <f t="shared" si="0"/>
        <v>100</v>
      </c>
      <c r="F10" s="1">
        <v>840</v>
      </c>
      <c r="G10" s="7">
        <f t="shared" si="1"/>
        <v>100</v>
      </c>
      <c r="H10" s="36"/>
    </row>
    <row r="11" spans="1:8" s="38" customFormat="1" ht="15">
      <c r="A11" s="28" t="s">
        <v>37</v>
      </c>
      <c r="B11" s="6">
        <v>642</v>
      </c>
      <c r="C11" s="6">
        <v>642</v>
      </c>
      <c r="D11" s="1">
        <v>642</v>
      </c>
      <c r="E11" s="7">
        <f t="shared" si="0"/>
        <v>100</v>
      </c>
      <c r="F11" s="1">
        <v>642</v>
      </c>
      <c r="G11" s="7">
        <f t="shared" si="1"/>
        <v>100</v>
      </c>
      <c r="H11" s="36"/>
    </row>
    <row r="12" spans="1:8" ht="16.5" customHeight="1">
      <c r="A12" s="25" t="s">
        <v>48</v>
      </c>
      <c r="B12" s="8">
        <f>SUM(B4:B11)</f>
        <v>53401</v>
      </c>
      <c r="C12" s="8">
        <f>SUM(C4:C11)</f>
        <v>53401</v>
      </c>
      <c r="D12" s="8">
        <f>SUM(D4:D11)</f>
        <v>53401</v>
      </c>
      <c r="E12" s="9">
        <f t="shared" si="0"/>
        <v>100</v>
      </c>
      <c r="F12" s="8">
        <f>SUM(F4:F11)</f>
        <v>53401</v>
      </c>
      <c r="G12" s="9">
        <f t="shared" si="1"/>
        <v>100</v>
      </c>
      <c r="H12" s="23" t="s">
        <v>43</v>
      </c>
    </row>
    <row r="13" spans="1:8" ht="19.5" customHeight="1">
      <c r="A13" s="29" t="s">
        <v>49</v>
      </c>
      <c r="B13" s="10">
        <v>59750</v>
      </c>
      <c r="C13" s="10">
        <f>2555-216-2339</f>
        <v>0</v>
      </c>
      <c r="D13" s="11"/>
      <c r="E13" s="11"/>
      <c r="F13" s="39"/>
      <c r="G13" s="11"/>
      <c r="H13" s="40"/>
    </row>
    <row r="14" spans="1:8" ht="18" customHeight="1">
      <c r="A14" s="2" t="s">
        <v>57</v>
      </c>
      <c r="B14" s="12" t="s">
        <v>50</v>
      </c>
      <c r="C14" s="12">
        <v>2510</v>
      </c>
      <c r="D14" s="1">
        <v>2510</v>
      </c>
      <c r="E14" s="7">
        <f>+D14/C14*100</f>
        <v>100</v>
      </c>
      <c r="F14" s="12">
        <v>2510</v>
      </c>
      <c r="G14" s="7">
        <f aca="true" t="shared" si="2" ref="G14:G26">+F14/C14*100</f>
        <v>100</v>
      </c>
      <c r="H14" s="40"/>
    </row>
    <row r="15" spans="1:8" ht="14.25" customHeight="1">
      <c r="A15" s="2" t="s">
        <v>18</v>
      </c>
      <c r="B15" s="12" t="s">
        <v>50</v>
      </c>
      <c r="C15" s="12">
        <v>3716</v>
      </c>
      <c r="D15" s="1">
        <v>3716</v>
      </c>
      <c r="E15" s="7">
        <f>+D15/C15*100</f>
        <v>100</v>
      </c>
      <c r="F15" s="12">
        <v>3716</v>
      </c>
      <c r="G15" s="7">
        <f t="shared" si="2"/>
        <v>100</v>
      </c>
      <c r="H15" s="40"/>
    </row>
    <row r="16" spans="1:8" ht="14.25" customHeight="1">
      <c r="A16" s="2" t="s">
        <v>61</v>
      </c>
      <c r="B16" s="12" t="s">
        <v>50</v>
      </c>
      <c r="C16" s="12">
        <v>1618</v>
      </c>
      <c r="D16" s="1">
        <v>1618</v>
      </c>
      <c r="E16" s="7">
        <f>+D16/C16*100</f>
        <v>100</v>
      </c>
      <c r="F16" s="12">
        <v>1618</v>
      </c>
      <c r="G16" s="7">
        <f t="shared" si="2"/>
        <v>100</v>
      </c>
      <c r="H16" s="40"/>
    </row>
    <row r="17" spans="1:8" ht="14.25" customHeight="1">
      <c r="A17" s="2" t="s">
        <v>58</v>
      </c>
      <c r="B17" s="12" t="s">
        <v>50</v>
      </c>
      <c r="C17" s="12">
        <v>4710</v>
      </c>
      <c r="D17" s="1">
        <v>4710</v>
      </c>
      <c r="E17" s="7">
        <f aca="true" t="shared" si="3" ref="E17:E36">+D17/C17*100</f>
        <v>100</v>
      </c>
      <c r="F17" s="12">
        <v>4710</v>
      </c>
      <c r="G17" s="7">
        <f t="shared" si="2"/>
        <v>100</v>
      </c>
      <c r="H17" s="40"/>
    </row>
    <row r="18" spans="1:8" ht="14.25" customHeight="1">
      <c r="A18" s="2" t="s">
        <v>17</v>
      </c>
      <c r="B18" s="12" t="s">
        <v>50</v>
      </c>
      <c r="C18" s="12">
        <v>9515</v>
      </c>
      <c r="D18" s="1">
        <v>9515</v>
      </c>
      <c r="E18" s="7">
        <f t="shared" si="3"/>
        <v>100</v>
      </c>
      <c r="F18" s="12">
        <v>9515</v>
      </c>
      <c r="G18" s="7">
        <f t="shared" si="2"/>
        <v>100</v>
      </c>
      <c r="H18" s="41"/>
    </row>
    <row r="19" spans="1:8" ht="14.25" customHeight="1">
      <c r="A19" s="2" t="s">
        <v>62</v>
      </c>
      <c r="B19" s="12" t="s">
        <v>50</v>
      </c>
      <c r="C19" s="12">
        <v>8304</v>
      </c>
      <c r="D19" s="1">
        <v>8304</v>
      </c>
      <c r="E19" s="7">
        <f t="shared" si="3"/>
        <v>100</v>
      </c>
      <c r="F19" s="12">
        <v>8304</v>
      </c>
      <c r="G19" s="7">
        <f t="shared" si="2"/>
        <v>100</v>
      </c>
      <c r="H19" s="40"/>
    </row>
    <row r="20" spans="1:8" ht="14.25" customHeight="1">
      <c r="A20" s="2" t="s">
        <v>33</v>
      </c>
      <c r="B20" s="12" t="s">
        <v>50</v>
      </c>
      <c r="C20" s="12">
        <v>10953</v>
      </c>
      <c r="D20" s="1">
        <v>10953</v>
      </c>
      <c r="E20" s="7">
        <f t="shared" si="3"/>
        <v>100</v>
      </c>
      <c r="F20" s="12">
        <v>9857</v>
      </c>
      <c r="G20" s="7">
        <f t="shared" si="2"/>
        <v>89.9936090568794</v>
      </c>
      <c r="H20" s="41" t="s">
        <v>71</v>
      </c>
    </row>
    <row r="21" spans="1:8" ht="14.25" customHeight="1">
      <c r="A21" s="2" t="s">
        <v>81</v>
      </c>
      <c r="B21" s="12" t="s">
        <v>50</v>
      </c>
      <c r="C21" s="12">
        <v>2563</v>
      </c>
      <c r="D21" s="1">
        <v>2563</v>
      </c>
      <c r="E21" s="7">
        <f t="shared" si="3"/>
        <v>100</v>
      </c>
      <c r="F21" s="12">
        <v>2563</v>
      </c>
      <c r="G21" s="7">
        <f t="shared" si="2"/>
        <v>100</v>
      </c>
      <c r="H21" s="40"/>
    </row>
    <row r="22" spans="1:8" ht="14.25" customHeight="1">
      <c r="A22" s="2" t="s">
        <v>34</v>
      </c>
      <c r="B22" s="12" t="s">
        <v>50</v>
      </c>
      <c r="C22" s="12">
        <v>1438</v>
      </c>
      <c r="D22" s="1">
        <v>1438</v>
      </c>
      <c r="E22" s="7">
        <f t="shared" si="3"/>
        <v>100</v>
      </c>
      <c r="F22" s="12">
        <v>1438</v>
      </c>
      <c r="G22" s="7">
        <f t="shared" si="2"/>
        <v>100</v>
      </c>
      <c r="H22" s="40"/>
    </row>
    <row r="23" spans="1:8" ht="14.25" customHeight="1">
      <c r="A23" s="2" t="s">
        <v>38</v>
      </c>
      <c r="B23" s="12" t="s">
        <v>50</v>
      </c>
      <c r="C23" s="12">
        <v>684</v>
      </c>
      <c r="D23" s="1">
        <v>684</v>
      </c>
      <c r="E23" s="7">
        <f t="shared" si="3"/>
        <v>100</v>
      </c>
      <c r="F23" s="12">
        <v>684</v>
      </c>
      <c r="G23" s="7">
        <f t="shared" si="2"/>
        <v>100</v>
      </c>
      <c r="H23" s="40"/>
    </row>
    <row r="24" spans="1:8" ht="14.25" customHeight="1">
      <c r="A24" s="2" t="s">
        <v>63</v>
      </c>
      <c r="B24" s="12" t="s">
        <v>50</v>
      </c>
      <c r="C24" s="12">
        <v>1455</v>
      </c>
      <c r="D24" s="1">
        <v>1455</v>
      </c>
      <c r="E24" s="7">
        <f t="shared" si="3"/>
        <v>100</v>
      </c>
      <c r="F24" s="12">
        <v>1455</v>
      </c>
      <c r="G24" s="7">
        <f t="shared" si="2"/>
        <v>100</v>
      </c>
      <c r="H24" s="40"/>
    </row>
    <row r="25" spans="1:8" ht="14.25" customHeight="1">
      <c r="A25" s="2" t="s">
        <v>64</v>
      </c>
      <c r="B25" s="12" t="s">
        <v>50</v>
      </c>
      <c r="C25" s="12">
        <f>5350+72</f>
        <v>5422</v>
      </c>
      <c r="D25" s="1">
        <f>5350+72</f>
        <v>5422</v>
      </c>
      <c r="E25" s="7">
        <f t="shared" si="3"/>
        <v>100</v>
      </c>
      <c r="F25" s="12">
        <v>5422</v>
      </c>
      <c r="G25" s="7">
        <f t="shared" si="2"/>
        <v>100</v>
      </c>
      <c r="H25" s="36"/>
    </row>
    <row r="26" spans="1:8" ht="14.25" customHeight="1">
      <c r="A26" s="2" t="s">
        <v>29</v>
      </c>
      <c r="B26" s="12" t="s">
        <v>50</v>
      </c>
      <c r="C26" s="12">
        <v>568</v>
      </c>
      <c r="D26" s="1">
        <v>568</v>
      </c>
      <c r="E26" s="7">
        <f t="shared" si="3"/>
        <v>100</v>
      </c>
      <c r="F26" s="12">
        <v>568</v>
      </c>
      <c r="G26" s="7">
        <f t="shared" si="2"/>
        <v>100</v>
      </c>
      <c r="H26" s="40"/>
    </row>
    <row r="27" spans="1:8" ht="14.25" customHeight="1">
      <c r="A27" s="2" t="s">
        <v>82</v>
      </c>
      <c r="B27" s="12" t="s">
        <v>50</v>
      </c>
      <c r="C27" s="12">
        <v>1542</v>
      </c>
      <c r="D27" s="1">
        <v>1542</v>
      </c>
      <c r="E27" s="7">
        <f t="shared" si="3"/>
        <v>100</v>
      </c>
      <c r="F27" s="12">
        <v>1542</v>
      </c>
      <c r="G27" s="7">
        <f>+F27/C27*100</f>
        <v>100</v>
      </c>
      <c r="H27" s="40"/>
    </row>
    <row r="28" spans="1:8" ht="14.25" customHeight="1">
      <c r="A28" s="2" t="s">
        <v>65</v>
      </c>
      <c r="B28" s="12" t="s">
        <v>50</v>
      </c>
      <c r="C28" s="12">
        <v>1086</v>
      </c>
      <c r="D28" s="1">
        <v>1086</v>
      </c>
      <c r="E28" s="7">
        <f t="shared" si="3"/>
        <v>100</v>
      </c>
      <c r="F28" s="12">
        <v>1086</v>
      </c>
      <c r="G28" s="7">
        <f>+F28/C28*100</f>
        <v>100</v>
      </c>
      <c r="H28" s="41"/>
    </row>
    <row r="29" spans="1:8" ht="14.25" customHeight="1">
      <c r="A29" s="2" t="s">
        <v>19</v>
      </c>
      <c r="B29" s="12" t="s">
        <v>50</v>
      </c>
      <c r="C29" s="12">
        <v>319</v>
      </c>
      <c r="D29" s="1">
        <v>319</v>
      </c>
      <c r="E29" s="7">
        <f t="shared" si="3"/>
        <v>100</v>
      </c>
      <c r="F29" s="12">
        <v>319</v>
      </c>
      <c r="G29" s="7">
        <f aca="true" t="shared" si="4" ref="G29:G36">+F29/C29*100</f>
        <v>100</v>
      </c>
      <c r="H29" s="40"/>
    </row>
    <row r="30" spans="1:8" ht="14.25" customHeight="1">
      <c r="A30" s="2" t="s">
        <v>66</v>
      </c>
      <c r="B30" s="12" t="s">
        <v>50</v>
      </c>
      <c r="C30" s="12">
        <v>547</v>
      </c>
      <c r="D30" s="1">
        <v>547</v>
      </c>
      <c r="E30" s="7">
        <f t="shared" si="3"/>
        <v>100</v>
      </c>
      <c r="F30" s="12">
        <v>547</v>
      </c>
      <c r="G30" s="7">
        <f t="shared" si="4"/>
        <v>100</v>
      </c>
      <c r="H30" s="41"/>
    </row>
    <row r="31" spans="1:8" ht="14.25" customHeight="1">
      <c r="A31" s="2" t="s">
        <v>3</v>
      </c>
      <c r="B31" s="12" t="s">
        <v>50</v>
      </c>
      <c r="C31" s="12">
        <v>429</v>
      </c>
      <c r="D31" s="1">
        <v>429</v>
      </c>
      <c r="E31" s="7">
        <f t="shared" si="3"/>
        <v>100</v>
      </c>
      <c r="F31" s="12">
        <v>429</v>
      </c>
      <c r="G31" s="7">
        <f t="shared" si="4"/>
        <v>100</v>
      </c>
      <c r="H31" s="40"/>
    </row>
    <row r="32" spans="1:8" ht="14.25" customHeight="1">
      <c r="A32" s="2" t="s">
        <v>67</v>
      </c>
      <c r="B32" s="12" t="s">
        <v>50</v>
      </c>
      <c r="C32" s="12">
        <v>300</v>
      </c>
      <c r="D32" s="1">
        <v>300</v>
      </c>
      <c r="E32" s="7">
        <f t="shared" si="3"/>
        <v>100</v>
      </c>
      <c r="F32" s="12">
        <v>300</v>
      </c>
      <c r="G32" s="7">
        <f t="shared" si="4"/>
        <v>100</v>
      </c>
      <c r="H32" s="40"/>
    </row>
    <row r="33" spans="1:8" ht="14.25" customHeight="1">
      <c r="A33" s="2" t="s">
        <v>68</v>
      </c>
      <c r="B33" s="12" t="s">
        <v>50</v>
      </c>
      <c r="C33" s="12">
        <f>9291-845</f>
        <v>8446</v>
      </c>
      <c r="D33" s="1">
        <v>8446</v>
      </c>
      <c r="E33" s="7">
        <f t="shared" si="3"/>
        <v>100</v>
      </c>
      <c r="F33" s="12">
        <v>8446</v>
      </c>
      <c r="G33" s="7">
        <f t="shared" si="4"/>
        <v>100</v>
      </c>
      <c r="H33" s="40"/>
    </row>
    <row r="34" spans="1:8" ht="14.25" customHeight="1">
      <c r="A34" s="2" t="s">
        <v>22</v>
      </c>
      <c r="B34" s="12" t="s">
        <v>50</v>
      </c>
      <c r="C34" s="12">
        <v>6544</v>
      </c>
      <c r="D34" s="1">
        <v>6544</v>
      </c>
      <c r="E34" s="7">
        <f t="shared" si="3"/>
        <v>100</v>
      </c>
      <c r="F34" s="12">
        <v>6544</v>
      </c>
      <c r="G34" s="7">
        <f t="shared" si="4"/>
        <v>100</v>
      </c>
      <c r="H34" s="40"/>
    </row>
    <row r="35" spans="1:8" ht="14.25" customHeight="1">
      <c r="A35" s="2" t="s">
        <v>23</v>
      </c>
      <c r="B35" s="12" t="s">
        <v>50</v>
      </c>
      <c r="C35" s="12">
        <v>1187</v>
      </c>
      <c r="D35" s="1">
        <v>1187</v>
      </c>
      <c r="E35" s="7">
        <f t="shared" si="3"/>
        <v>100</v>
      </c>
      <c r="F35" s="12">
        <v>1187</v>
      </c>
      <c r="G35" s="7">
        <f t="shared" si="4"/>
        <v>100</v>
      </c>
      <c r="H35" s="40"/>
    </row>
    <row r="36" spans="1:8" ht="14.25" customHeight="1">
      <c r="A36" s="2" t="s">
        <v>39</v>
      </c>
      <c r="B36" s="12" t="s">
        <v>50</v>
      </c>
      <c r="C36" s="12">
        <v>1618</v>
      </c>
      <c r="D36" s="1">
        <v>1618</v>
      </c>
      <c r="E36" s="7">
        <f t="shared" si="3"/>
        <v>100</v>
      </c>
      <c r="F36" s="12">
        <v>1618</v>
      </c>
      <c r="G36" s="7">
        <f t="shared" si="4"/>
        <v>100</v>
      </c>
      <c r="H36" s="40"/>
    </row>
    <row r="37" spans="1:8" ht="15.75" customHeight="1">
      <c r="A37" s="2" t="s">
        <v>31</v>
      </c>
      <c r="B37" s="12">
        <v>0</v>
      </c>
      <c r="C37" s="12">
        <v>365</v>
      </c>
      <c r="D37" s="13">
        <v>365</v>
      </c>
      <c r="E37" s="7">
        <f aca="true" t="shared" si="5" ref="E37:E50">+D37/C37*100</f>
        <v>100</v>
      </c>
      <c r="F37" s="12">
        <v>365</v>
      </c>
      <c r="G37" s="7">
        <f aca="true" t="shared" si="6" ref="G37:G42">+F37/C37*100</f>
        <v>100</v>
      </c>
      <c r="H37" s="41"/>
    </row>
    <row r="38" spans="1:8" ht="14.25" customHeight="1">
      <c r="A38" s="30" t="s">
        <v>4</v>
      </c>
      <c r="B38" s="14">
        <v>0</v>
      </c>
      <c r="C38" s="14">
        <v>281</v>
      </c>
      <c r="D38" s="15">
        <v>281</v>
      </c>
      <c r="E38" s="16">
        <f t="shared" si="5"/>
        <v>100</v>
      </c>
      <c r="F38" s="14">
        <v>281</v>
      </c>
      <c r="G38" s="16">
        <f t="shared" si="6"/>
        <v>100</v>
      </c>
      <c r="H38" s="42"/>
    </row>
    <row r="39" spans="1:8" ht="15.75" customHeight="1">
      <c r="A39" s="26" t="s">
        <v>30</v>
      </c>
      <c r="B39" s="12">
        <v>0</v>
      </c>
      <c r="C39" s="12">
        <f>122+396</f>
        <v>518</v>
      </c>
      <c r="D39" s="13">
        <f>122+396</f>
        <v>518</v>
      </c>
      <c r="E39" s="7">
        <f t="shared" si="5"/>
        <v>100</v>
      </c>
      <c r="F39" s="12">
        <f>122+396</f>
        <v>518</v>
      </c>
      <c r="G39" s="7">
        <f t="shared" si="6"/>
        <v>100</v>
      </c>
      <c r="H39" s="41"/>
    </row>
    <row r="40" spans="1:8" ht="15.75" customHeight="1">
      <c r="A40" s="26" t="s">
        <v>59</v>
      </c>
      <c r="B40" s="12">
        <v>0</v>
      </c>
      <c r="C40" s="12">
        <v>196</v>
      </c>
      <c r="D40" s="12">
        <v>196</v>
      </c>
      <c r="E40" s="7">
        <f t="shared" si="5"/>
        <v>100</v>
      </c>
      <c r="F40" s="12">
        <v>196</v>
      </c>
      <c r="G40" s="7">
        <f t="shared" si="6"/>
        <v>100</v>
      </c>
      <c r="H40" s="41"/>
    </row>
    <row r="41" spans="1:8" ht="15.75" customHeight="1">
      <c r="A41" s="26" t="s">
        <v>60</v>
      </c>
      <c r="B41" s="12">
        <v>0</v>
      </c>
      <c r="C41" s="12">
        <v>295</v>
      </c>
      <c r="D41" s="12">
        <v>295</v>
      </c>
      <c r="E41" s="7">
        <f t="shared" si="5"/>
        <v>100</v>
      </c>
      <c r="F41" s="12">
        <v>295</v>
      </c>
      <c r="G41" s="7">
        <f t="shared" si="6"/>
        <v>100</v>
      </c>
      <c r="H41" s="41"/>
    </row>
    <row r="42" spans="1:8" ht="15.75" customHeight="1">
      <c r="A42" s="26" t="s">
        <v>21</v>
      </c>
      <c r="B42" s="12">
        <v>0</v>
      </c>
      <c r="C42" s="12">
        <v>428</v>
      </c>
      <c r="D42" s="12">
        <v>428</v>
      </c>
      <c r="E42" s="7">
        <f t="shared" si="5"/>
        <v>100</v>
      </c>
      <c r="F42" s="12">
        <v>428</v>
      </c>
      <c r="G42" s="7">
        <f t="shared" si="6"/>
        <v>100</v>
      </c>
      <c r="H42" s="41"/>
    </row>
    <row r="43" spans="1:8" ht="15.75" customHeight="1">
      <c r="A43" s="2" t="s">
        <v>69</v>
      </c>
      <c r="B43" s="12">
        <v>0</v>
      </c>
      <c r="C43" s="12">
        <v>3905</v>
      </c>
      <c r="D43" s="12">
        <v>3905</v>
      </c>
      <c r="E43" s="7">
        <f t="shared" si="5"/>
        <v>100</v>
      </c>
      <c r="F43" s="17" t="s">
        <v>28</v>
      </c>
      <c r="G43" s="18" t="s">
        <v>28</v>
      </c>
      <c r="H43" s="41"/>
    </row>
    <row r="44" spans="1:8" ht="15.75" customHeight="1">
      <c r="A44" s="2" t="s">
        <v>70</v>
      </c>
      <c r="B44" s="12">
        <v>0</v>
      </c>
      <c r="C44" s="12">
        <v>216</v>
      </c>
      <c r="D44" s="12">
        <v>216</v>
      </c>
      <c r="E44" s="7">
        <f>+D44/C44*100</f>
        <v>100</v>
      </c>
      <c r="F44" s="17" t="s">
        <v>28</v>
      </c>
      <c r="G44" s="18" t="s">
        <v>28</v>
      </c>
      <c r="H44" s="41"/>
    </row>
    <row r="45" spans="1:8" ht="15.75" customHeight="1">
      <c r="A45" s="2" t="s">
        <v>77</v>
      </c>
      <c r="B45" s="12">
        <v>0</v>
      </c>
      <c r="C45" s="12">
        <v>2451</v>
      </c>
      <c r="D45" s="17" t="s">
        <v>28</v>
      </c>
      <c r="E45" s="18" t="s">
        <v>28</v>
      </c>
      <c r="F45" s="17" t="s">
        <v>28</v>
      </c>
      <c r="G45" s="18" t="s">
        <v>28</v>
      </c>
      <c r="H45" s="41"/>
    </row>
    <row r="46" spans="1:8" ht="15.75" customHeight="1">
      <c r="A46" s="2" t="s">
        <v>72</v>
      </c>
      <c r="B46" s="12">
        <v>0</v>
      </c>
      <c r="C46" s="12">
        <v>852</v>
      </c>
      <c r="D46" s="12">
        <v>852</v>
      </c>
      <c r="E46" s="7">
        <f>+D46/C46*100</f>
        <v>100</v>
      </c>
      <c r="F46" s="17" t="s">
        <v>28</v>
      </c>
      <c r="G46" s="18" t="s">
        <v>28</v>
      </c>
      <c r="H46" s="41"/>
    </row>
    <row r="47" spans="1:8" ht="15.75" customHeight="1">
      <c r="A47" s="2" t="s">
        <v>73</v>
      </c>
      <c r="B47" s="12">
        <v>0</v>
      </c>
      <c r="C47" s="12">
        <v>162</v>
      </c>
      <c r="D47" s="12">
        <v>162</v>
      </c>
      <c r="E47" s="7">
        <f>+D47/C47*100</f>
        <v>100</v>
      </c>
      <c r="F47" s="12">
        <v>162</v>
      </c>
      <c r="G47" s="7">
        <f>+F47/C47*100</f>
        <v>100</v>
      </c>
      <c r="H47" s="41" t="s">
        <v>74</v>
      </c>
    </row>
    <row r="48" spans="1:8" ht="15.75" customHeight="1">
      <c r="A48" s="2" t="s">
        <v>83</v>
      </c>
      <c r="B48" s="12">
        <v>0</v>
      </c>
      <c r="C48" s="12">
        <v>2519</v>
      </c>
      <c r="D48" s="12">
        <v>2519</v>
      </c>
      <c r="E48" s="7">
        <f>+D48/C48*100</f>
        <v>100</v>
      </c>
      <c r="F48" s="17" t="s">
        <v>28</v>
      </c>
      <c r="G48" s="18" t="s">
        <v>28</v>
      </c>
      <c r="H48" s="41" t="s">
        <v>74</v>
      </c>
    </row>
    <row r="49" spans="1:8" ht="15.75" customHeight="1">
      <c r="A49" s="2" t="s">
        <v>79</v>
      </c>
      <c r="B49" s="12">
        <v>0</v>
      </c>
      <c r="C49" s="12">
        <v>1369</v>
      </c>
      <c r="D49" s="12">
        <v>1369</v>
      </c>
      <c r="E49" s="7">
        <f>+D49/C49*100</f>
        <v>100</v>
      </c>
      <c r="F49" s="17" t="s">
        <v>28</v>
      </c>
      <c r="G49" s="18" t="s">
        <v>28</v>
      </c>
      <c r="H49" s="41"/>
    </row>
    <row r="50" spans="1:8" ht="15.75" customHeight="1">
      <c r="A50" s="2" t="s">
        <v>76</v>
      </c>
      <c r="B50" s="12">
        <v>0</v>
      </c>
      <c r="C50" s="12">
        <v>231</v>
      </c>
      <c r="D50" s="12">
        <v>231</v>
      </c>
      <c r="E50" s="7">
        <f t="shared" si="5"/>
        <v>100</v>
      </c>
      <c r="F50" s="17" t="s">
        <v>28</v>
      </c>
      <c r="G50" s="18" t="s">
        <v>28</v>
      </c>
      <c r="H50" s="41"/>
    </row>
    <row r="51" spans="1:8" ht="15.75" customHeight="1">
      <c r="A51" s="2" t="s">
        <v>78</v>
      </c>
      <c r="B51" s="12">
        <v>0</v>
      </c>
      <c r="C51" s="12">
        <v>1094</v>
      </c>
      <c r="D51" s="17" t="s">
        <v>28</v>
      </c>
      <c r="E51" s="18" t="s">
        <v>28</v>
      </c>
      <c r="F51" s="17" t="s">
        <v>28</v>
      </c>
      <c r="G51" s="18" t="s">
        <v>28</v>
      </c>
      <c r="H51" s="41"/>
    </row>
    <row r="52" spans="1:8" ht="20.25" customHeight="1">
      <c r="A52" s="25" t="s">
        <v>52</v>
      </c>
      <c r="B52" s="8">
        <f>SUM(B13:B51)</f>
        <v>59750</v>
      </c>
      <c r="C52" s="8">
        <f>SUM(C13:C51)</f>
        <v>90356</v>
      </c>
      <c r="D52" s="8">
        <f>SUM(D13:D51)</f>
        <v>86811</v>
      </c>
      <c r="E52" s="9">
        <f>+D52/C52*100</f>
        <v>96.07663021824781</v>
      </c>
      <c r="F52" s="8">
        <f>SUM(F13:F51)</f>
        <v>76623</v>
      </c>
      <c r="G52" s="9">
        <f>+F52/C52*100</f>
        <v>84.80123068750277</v>
      </c>
      <c r="H52" s="23"/>
    </row>
    <row r="53" spans="1:8" ht="15.75" customHeight="1">
      <c r="A53" s="31" t="s">
        <v>35</v>
      </c>
      <c r="B53" s="10">
        <v>20000</v>
      </c>
      <c r="C53" s="10">
        <f>20000-898-C54-C55-C56-C57-C58-C59+453</f>
        <v>0</v>
      </c>
      <c r="D53" s="19"/>
      <c r="E53" s="19"/>
      <c r="F53" s="43"/>
      <c r="G53" s="19"/>
      <c r="H53" s="41"/>
    </row>
    <row r="54" spans="1:8" ht="16.5" customHeight="1">
      <c r="A54" s="32" t="s">
        <v>12</v>
      </c>
      <c r="B54" s="12" t="s">
        <v>50</v>
      </c>
      <c r="C54" s="12">
        <v>1542</v>
      </c>
      <c r="D54" s="1">
        <v>1542</v>
      </c>
      <c r="E54" s="7">
        <f aca="true" t="shared" si="7" ref="E54:E59">+D54/C54*100</f>
        <v>100</v>
      </c>
      <c r="F54" s="1">
        <v>1542</v>
      </c>
      <c r="G54" s="7">
        <f aca="true" t="shared" si="8" ref="G54:G59">+F54/C54*100</f>
        <v>100</v>
      </c>
      <c r="H54" s="41"/>
    </row>
    <row r="55" spans="1:8" ht="16.5" customHeight="1">
      <c r="A55" s="32" t="s">
        <v>10</v>
      </c>
      <c r="B55" s="12" t="s">
        <v>50</v>
      </c>
      <c r="C55" s="12">
        <v>7133</v>
      </c>
      <c r="D55" s="1">
        <v>7133</v>
      </c>
      <c r="E55" s="7">
        <f t="shared" si="7"/>
        <v>100</v>
      </c>
      <c r="F55" s="1">
        <v>6420</v>
      </c>
      <c r="G55" s="7">
        <f t="shared" si="8"/>
        <v>90.00420580400953</v>
      </c>
      <c r="H55" s="41" t="s">
        <v>71</v>
      </c>
    </row>
    <row r="56" spans="1:8" ht="16.5" customHeight="1">
      <c r="A56" s="32" t="s">
        <v>11</v>
      </c>
      <c r="B56" s="12" t="s">
        <v>50</v>
      </c>
      <c r="C56" s="12">
        <v>2184</v>
      </c>
      <c r="D56" s="1">
        <v>2184</v>
      </c>
      <c r="E56" s="7">
        <f t="shared" si="7"/>
        <v>100</v>
      </c>
      <c r="F56" s="1">
        <v>2184</v>
      </c>
      <c r="G56" s="7">
        <f t="shared" si="8"/>
        <v>100</v>
      </c>
      <c r="H56" s="41"/>
    </row>
    <row r="57" spans="1:8" ht="16.5" customHeight="1">
      <c r="A57" s="32" t="s">
        <v>13</v>
      </c>
      <c r="B57" s="12" t="s">
        <v>50</v>
      </c>
      <c r="C57" s="12">
        <v>2239</v>
      </c>
      <c r="D57" s="1">
        <v>2239</v>
      </c>
      <c r="E57" s="7">
        <f t="shared" si="7"/>
        <v>100</v>
      </c>
      <c r="F57" s="1">
        <v>2239</v>
      </c>
      <c r="G57" s="7">
        <f t="shared" si="8"/>
        <v>100</v>
      </c>
      <c r="H57" s="41"/>
    </row>
    <row r="58" spans="1:8" ht="16.5" customHeight="1">
      <c r="A58" s="32" t="s">
        <v>14</v>
      </c>
      <c r="B58" s="12" t="s">
        <v>50</v>
      </c>
      <c r="C58" s="12">
        <v>2957</v>
      </c>
      <c r="D58" s="1">
        <v>2957</v>
      </c>
      <c r="E58" s="7">
        <f t="shared" si="7"/>
        <v>100</v>
      </c>
      <c r="F58" s="1">
        <v>2957</v>
      </c>
      <c r="G58" s="7">
        <f t="shared" si="8"/>
        <v>100</v>
      </c>
      <c r="H58" s="41"/>
    </row>
    <row r="59" spans="1:8" ht="16.5" customHeight="1">
      <c r="A59" s="32" t="s">
        <v>15</v>
      </c>
      <c r="B59" s="12" t="s">
        <v>50</v>
      </c>
      <c r="C59" s="12">
        <v>3500</v>
      </c>
      <c r="D59" s="1">
        <v>3500</v>
      </c>
      <c r="E59" s="7">
        <f t="shared" si="7"/>
        <v>100</v>
      </c>
      <c r="F59" s="1">
        <v>3500</v>
      </c>
      <c r="G59" s="7">
        <f t="shared" si="8"/>
        <v>100</v>
      </c>
      <c r="H59" s="41"/>
    </row>
    <row r="60" spans="1:8" ht="16.5" customHeight="1">
      <c r="A60" s="32" t="s">
        <v>20</v>
      </c>
      <c r="B60" s="12" t="s">
        <v>50</v>
      </c>
      <c r="C60" s="12">
        <v>0</v>
      </c>
      <c r="D60" s="17" t="s">
        <v>40</v>
      </c>
      <c r="E60" s="17" t="s">
        <v>40</v>
      </c>
      <c r="F60" s="17" t="s">
        <v>40</v>
      </c>
      <c r="G60" s="17" t="s">
        <v>40</v>
      </c>
      <c r="H60" s="41" t="s">
        <v>46</v>
      </c>
    </row>
    <row r="61" spans="1:8" ht="20.25" customHeight="1">
      <c r="A61" s="33" t="s">
        <v>53</v>
      </c>
      <c r="B61" s="8">
        <f>SUM(B53:B60)</f>
        <v>20000</v>
      </c>
      <c r="C61" s="8">
        <f>SUM(C53:C60)</f>
        <v>19555</v>
      </c>
      <c r="D61" s="8">
        <f>SUM(D53:D60)</f>
        <v>19555</v>
      </c>
      <c r="E61" s="9">
        <f>+D61/C61*100</f>
        <v>100</v>
      </c>
      <c r="F61" s="8">
        <f>SUM(F53:F60)</f>
        <v>18842</v>
      </c>
      <c r="G61" s="9">
        <f>+F61/C61*100</f>
        <v>96.35387368959346</v>
      </c>
      <c r="H61" s="44"/>
    </row>
    <row r="62" spans="1:8" ht="18.75" customHeight="1">
      <c r="A62" s="31" t="s">
        <v>36</v>
      </c>
      <c r="B62" s="10">
        <v>5000</v>
      </c>
      <c r="C62" s="10">
        <f>5000-C63-C64-157+48</f>
        <v>0</v>
      </c>
      <c r="D62" s="19"/>
      <c r="E62" s="20"/>
      <c r="F62" s="43"/>
      <c r="G62" s="19"/>
      <c r="H62" s="41"/>
    </row>
    <row r="63" spans="1:8" ht="18.75" customHeight="1">
      <c r="A63" s="28" t="s">
        <v>0</v>
      </c>
      <c r="B63" s="10" t="s">
        <v>50</v>
      </c>
      <c r="C63" s="12">
        <f>2803+48</f>
        <v>2851</v>
      </c>
      <c r="D63" s="1">
        <f>2803+48</f>
        <v>2851</v>
      </c>
      <c r="E63" s="7">
        <f>+D63/C63*100</f>
        <v>100</v>
      </c>
      <c r="F63" s="1">
        <v>2851</v>
      </c>
      <c r="G63" s="7">
        <f>+F63/C63*100</f>
        <v>100</v>
      </c>
      <c r="H63" s="41"/>
    </row>
    <row r="64" spans="1:8" ht="18.75" customHeight="1">
      <c r="A64" s="28" t="s">
        <v>1</v>
      </c>
      <c r="B64" s="10" t="s">
        <v>50</v>
      </c>
      <c r="C64" s="12">
        <v>2040</v>
      </c>
      <c r="D64" s="1">
        <v>2040</v>
      </c>
      <c r="E64" s="7">
        <f>+D64/C64*100</f>
        <v>100</v>
      </c>
      <c r="F64" s="1">
        <v>2040</v>
      </c>
      <c r="G64" s="7">
        <f>+F64/C64*100</f>
        <v>100</v>
      </c>
      <c r="H64" s="41"/>
    </row>
    <row r="65" spans="1:8" s="38" customFormat="1" ht="15.75" customHeight="1">
      <c r="A65" s="33" t="s">
        <v>2</v>
      </c>
      <c r="B65" s="8">
        <f>SUM(B62:B64)</f>
        <v>5000</v>
      </c>
      <c r="C65" s="8">
        <f>SUM(C62:C64)</f>
        <v>4891</v>
      </c>
      <c r="D65" s="8">
        <f>SUM(D62:D64)</f>
        <v>4891</v>
      </c>
      <c r="E65" s="9">
        <f>+D65/C65*100</f>
        <v>100</v>
      </c>
      <c r="F65" s="8">
        <f>SUM(F62:F64)</f>
        <v>4891</v>
      </c>
      <c r="G65" s="9">
        <f>+F65/C65*100</f>
        <v>100</v>
      </c>
      <c r="H65" s="23"/>
    </row>
    <row r="66" spans="1:8" ht="21" customHeight="1">
      <c r="A66" s="31" t="s">
        <v>54</v>
      </c>
      <c r="B66" s="10">
        <v>5000</v>
      </c>
      <c r="C66" s="10">
        <f>5000-C67-8</f>
        <v>0</v>
      </c>
      <c r="D66" s="19"/>
      <c r="E66" s="20"/>
      <c r="F66" s="43"/>
      <c r="G66" s="19"/>
      <c r="H66" s="41"/>
    </row>
    <row r="67" spans="1:8" ht="21" customHeight="1">
      <c r="A67" s="28" t="s">
        <v>9</v>
      </c>
      <c r="B67" s="12" t="s">
        <v>50</v>
      </c>
      <c r="C67" s="12">
        <v>4992</v>
      </c>
      <c r="D67" s="6">
        <v>4992</v>
      </c>
      <c r="E67" s="7">
        <f>+D67/C67*100</f>
        <v>100</v>
      </c>
      <c r="F67" s="1">
        <v>4992</v>
      </c>
      <c r="G67" s="7">
        <f>+F67/C67*100</f>
        <v>100</v>
      </c>
      <c r="H67" s="41"/>
    </row>
    <row r="68" spans="1:8" ht="27" customHeight="1">
      <c r="A68" s="25" t="s">
        <v>55</v>
      </c>
      <c r="B68" s="8">
        <f>+B66+B65+B61+B52</f>
        <v>89750</v>
      </c>
      <c r="C68" s="8">
        <f>+C66+C65+C61+C52+C67</f>
        <v>119794</v>
      </c>
      <c r="D68" s="8">
        <f>+D66+D65+D61+D52+D67</f>
        <v>116249</v>
      </c>
      <c r="E68" s="9">
        <f>+D68/C68*100</f>
        <v>97.04075329315324</v>
      </c>
      <c r="F68" s="8">
        <f>+F67+F65+F61+F52</f>
        <v>105348</v>
      </c>
      <c r="G68" s="9">
        <f>+F68/C68*100</f>
        <v>87.94096532380587</v>
      </c>
      <c r="H68" s="23"/>
    </row>
    <row r="69" spans="1:8" ht="18.75" customHeight="1">
      <c r="A69" s="34" t="s">
        <v>56</v>
      </c>
      <c r="B69" s="10">
        <v>5000</v>
      </c>
      <c r="C69" s="10">
        <f>5000-365-281-122-(288+95+811+295+428+396+48+72)+3000-350+845-2000-231-488-1369-1094-112</f>
        <v>0</v>
      </c>
      <c r="D69" s="21"/>
      <c r="E69" s="9"/>
      <c r="F69" s="39"/>
      <c r="G69" s="9"/>
      <c r="H69" s="40"/>
    </row>
    <row r="70" spans="1:8" ht="21" customHeight="1">
      <c r="A70" s="22" t="s">
        <v>75</v>
      </c>
      <c r="B70" s="8">
        <f>+B12+B68+B69</f>
        <v>148151</v>
      </c>
      <c r="C70" s="8">
        <f>+C12+C68+C69</f>
        <v>173195</v>
      </c>
      <c r="D70" s="8">
        <f>+D12+D68+D69</f>
        <v>169650</v>
      </c>
      <c r="E70" s="9">
        <f>+D70/C70*100</f>
        <v>97.95317416784549</v>
      </c>
      <c r="F70" s="8">
        <f>+F12+F68+F69</f>
        <v>158749</v>
      </c>
      <c r="G70" s="9">
        <f>+F70/C70*100</f>
        <v>91.65911256098617</v>
      </c>
      <c r="H70" s="23"/>
    </row>
    <row r="71" ht="15">
      <c r="H71" s="46"/>
    </row>
    <row r="72" ht="15">
      <c r="H72" s="46"/>
    </row>
    <row r="73" ht="15">
      <c r="H73" s="46"/>
    </row>
    <row r="74" ht="15">
      <c r="H74" s="46"/>
    </row>
    <row r="75" ht="15">
      <c r="H75" s="46"/>
    </row>
    <row r="76" ht="15">
      <c r="H76" s="46"/>
    </row>
    <row r="77" ht="15">
      <c r="H77" s="46"/>
    </row>
    <row r="78" ht="15">
      <c r="H78" s="46"/>
    </row>
    <row r="79" ht="15">
      <c r="H79" s="46"/>
    </row>
    <row r="80" ht="15">
      <c r="H80" s="46"/>
    </row>
    <row r="81" ht="15">
      <c r="H81" s="46"/>
    </row>
    <row r="82" ht="15">
      <c r="H82" s="46"/>
    </row>
    <row r="83" ht="15">
      <c r="H83" s="46"/>
    </row>
    <row r="84" ht="15">
      <c r="H84" s="46"/>
    </row>
    <row r="85" ht="15">
      <c r="H85" s="46"/>
    </row>
    <row r="86" ht="15">
      <c r="H86" s="46"/>
    </row>
    <row r="87" ht="15">
      <c r="H87" s="46"/>
    </row>
    <row r="88" ht="15">
      <c r="H88" s="46"/>
    </row>
    <row r="89" ht="15">
      <c r="H89" s="46"/>
    </row>
    <row r="90" ht="15">
      <c r="H90" s="46"/>
    </row>
    <row r="91" ht="15">
      <c r="H91" s="46"/>
    </row>
    <row r="92" ht="15">
      <c r="H92" s="46"/>
    </row>
    <row r="93" ht="15">
      <c r="H93" s="46"/>
    </row>
    <row r="94" ht="15">
      <c r="H94" s="46"/>
    </row>
    <row r="95" ht="15">
      <c r="H95" s="46"/>
    </row>
    <row r="96" ht="15">
      <c r="H96" s="46"/>
    </row>
    <row r="97" ht="15">
      <c r="H97" s="46"/>
    </row>
    <row r="98" ht="15">
      <c r="H98" s="46"/>
    </row>
    <row r="99" ht="15">
      <c r="H99" s="46"/>
    </row>
    <row r="100" ht="15">
      <c r="H100" s="46"/>
    </row>
    <row r="101" ht="15">
      <c r="H101" s="46"/>
    </row>
    <row r="102" ht="15">
      <c r="H102" s="46"/>
    </row>
    <row r="103" ht="15">
      <c r="H103" s="46"/>
    </row>
    <row r="104" ht="15">
      <c r="H104" s="46"/>
    </row>
    <row r="105" ht="15">
      <c r="H105" s="46"/>
    </row>
    <row r="106" ht="15">
      <c r="H106" s="46"/>
    </row>
    <row r="107" ht="15">
      <c r="H107" s="46"/>
    </row>
    <row r="108" ht="15">
      <c r="H108" s="46"/>
    </row>
    <row r="109" ht="15">
      <c r="H109" s="46"/>
    </row>
    <row r="110" ht="15">
      <c r="H110" s="46"/>
    </row>
    <row r="111" ht="15">
      <c r="H111" s="46"/>
    </row>
    <row r="112" ht="15">
      <c r="H112" s="46"/>
    </row>
    <row r="113" ht="15">
      <c r="H113" s="46"/>
    </row>
    <row r="114" ht="15">
      <c r="H114" s="46"/>
    </row>
    <row r="115" ht="15">
      <c r="H115" s="46"/>
    </row>
    <row r="116" ht="15">
      <c r="H116" s="46"/>
    </row>
    <row r="117" ht="15">
      <c r="H117" s="46"/>
    </row>
    <row r="118" ht="15">
      <c r="H118" s="46"/>
    </row>
    <row r="119" ht="15">
      <c r="H119" s="46"/>
    </row>
    <row r="120" ht="15">
      <c r="H120" s="46"/>
    </row>
    <row r="121" ht="15">
      <c r="H121" s="46"/>
    </row>
    <row r="122" ht="15">
      <c r="H122" s="46"/>
    </row>
    <row r="123" ht="15">
      <c r="H123" s="46"/>
    </row>
    <row r="124" ht="15">
      <c r="H124" s="46"/>
    </row>
    <row r="125" ht="15">
      <c r="H125" s="46"/>
    </row>
    <row r="126" ht="15">
      <c r="H126" s="46"/>
    </row>
    <row r="127" ht="15">
      <c r="H127" s="46"/>
    </row>
    <row r="128" ht="15">
      <c r="H128" s="46"/>
    </row>
    <row r="129" ht="15">
      <c r="H129" s="46"/>
    </row>
    <row r="130" ht="15">
      <c r="H130" s="46"/>
    </row>
    <row r="131" ht="15">
      <c r="H131" s="46"/>
    </row>
    <row r="132" ht="15">
      <c r="H132" s="46"/>
    </row>
    <row r="133" ht="15">
      <c r="H133" s="46"/>
    </row>
    <row r="134" ht="15">
      <c r="H134" s="46"/>
    </row>
    <row r="135" ht="15">
      <c r="H135" s="46"/>
    </row>
    <row r="136" ht="15">
      <c r="H136" s="46"/>
    </row>
    <row r="137" ht="15">
      <c r="H137" s="46"/>
    </row>
    <row r="138" ht="15">
      <c r="H138" s="46"/>
    </row>
    <row r="139" ht="15">
      <c r="H139" s="46"/>
    </row>
    <row r="140" ht="15">
      <c r="H140" s="46"/>
    </row>
    <row r="141" ht="15">
      <c r="H141" s="46"/>
    </row>
    <row r="142" ht="15">
      <c r="H142" s="46"/>
    </row>
    <row r="143" ht="15">
      <c r="H143" s="46"/>
    </row>
    <row r="144" ht="15">
      <c r="H144" s="46"/>
    </row>
    <row r="145" ht="15">
      <c r="H145" s="46"/>
    </row>
    <row r="146" ht="15">
      <c r="H146" s="46"/>
    </row>
    <row r="147" ht="15">
      <c r="H147" s="46"/>
    </row>
    <row r="148" ht="15">
      <c r="H148" s="46"/>
    </row>
    <row r="149" ht="15">
      <c r="H149" s="46"/>
    </row>
    <row r="150" ht="15">
      <c r="H150" s="46"/>
    </row>
    <row r="151" ht="15">
      <c r="H151" s="46"/>
    </row>
    <row r="152" ht="15">
      <c r="H152" s="46"/>
    </row>
    <row r="153" ht="15">
      <c r="H153" s="46"/>
    </row>
    <row r="154" ht="15">
      <c r="H154" s="46"/>
    </row>
    <row r="155" ht="15">
      <c r="H155" s="46"/>
    </row>
    <row r="156" ht="15">
      <c r="H156" s="46"/>
    </row>
    <row r="157" ht="15">
      <c r="H157" s="46"/>
    </row>
    <row r="158" ht="15">
      <c r="H158" s="46"/>
    </row>
    <row r="159" ht="15">
      <c r="H159" s="46"/>
    </row>
    <row r="160" ht="15">
      <c r="H160" s="47"/>
    </row>
    <row r="161" ht="15">
      <c r="H161" s="47"/>
    </row>
    <row r="162" ht="15">
      <c r="H162" s="47"/>
    </row>
    <row r="163" ht="15">
      <c r="H163" s="47"/>
    </row>
    <row r="164" ht="15">
      <c r="H164" s="47"/>
    </row>
    <row r="165" ht="15">
      <c r="H165" s="47"/>
    </row>
    <row r="166" ht="15">
      <c r="H166" s="47"/>
    </row>
    <row r="167" ht="15">
      <c r="H167" s="47"/>
    </row>
    <row r="168" ht="15">
      <c r="H168" s="47"/>
    </row>
    <row r="169" ht="15">
      <c r="H169" s="47"/>
    </row>
    <row r="170" ht="15">
      <c r="H170" s="47"/>
    </row>
    <row r="171" ht="15">
      <c r="H171" s="47"/>
    </row>
    <row r="172" ht="15">
      <c r="H172" s="47"/>
    </row>
    <row r="173" ht="15">
      <c r="H173" s="47"/>
    </row>
    <row r="174" ht="15">
      <c r="H174" s="47"/>
    </row>
    <row r="175" ht="15">
      <c r="H175" s="47"/>
    </row>
    <row r="176" ht="15">
      <c r="H176" s="47"/>
    </row>
    <row r="177" ht="15">
      <c r="H177" s="47"/>
    </row>
    <row r="178" ht="15">
      <c r="H178" s="47"/>
    </row>
    <row r="179" ht="15">
      <c r="H179" s="47"/>
    </row>
    <row r="180" ht="15">
      <c r="H180" s="47"/>
    </row>
    <row r="181" ht="15">
      <c r="H181" s="47"/>
    </row>
    <row r="182" ht="15">
      <c r="H182" s="47"/>
    </row>
    <row r="183" ht="15">
      <c r="H183" s="47"/>
    </row>
    <row r="184" ht="15">
      <c r="H184" s="47"/>
    </row>
    <row r="185" ht="15">
      <c r="H185" s="47"/>
    </row>
    <row r="186" ht="15">
      <c r="H186" s="47"/>
    </row>
    <row r="187" ht="15">
      <c r="H187" s="47"/>
    </row>
    <row r="188" ht="15">
      <c r="H188" s="47"/>
    </row>
    <row r="189" ht="15">
      <c r="H189" s="47"/>
    </row>
    <row r="190" ht="15">
      <c r="H190" s="47"/>
    </row>
    <row r="191" ht="15">
      <c r="H191" s="47"/>
    </row>
    <row r="192" ht="15">
      <c r="H192" s="47"/>
    </row>
    <row r="193" ht="15">
      <c r="H193" s="47"/>
    </row>
    <row r="194" ht="15">
      <c r="H194" s="47"/>
    </row>
    <row r="195" ht="15">
      <c r="H195" s="47"/>
    </row>
    <row r="196" ht="15">
      <c r="H196" s="47"/>
    </row>
    <row r="197" ht="15">
      <c r="H197" s="47"/>
    </row>
    <row r="198" ht="15">
      <c r="H198" s="47"/>
    </row>
    <row r="199" ht="15">
      <c r="H199" s="47"/>
    </row>
    <row r="200" ht="15">
      <c r="H200" s="47"/>
    </row>
    <row r="201" ht="15">
      <c r="H201" s="47"/>
    </row>
    <row r="202" ht="15">
      <c r="H202" s="47"/>
    </row>
    <row r="203" ht="15">
      <c r="H203" s="47"/>
    </row>
    <row r="204" ht="15">
      <c r="H204" s="47"/>
    </row>
    <row r="205" ht="15">
      <c r="H205" s="47"/>
    </row>
    <row r="206" ht="15">
      <c r="H206" s="47"/>
    </row>
    <row r="207" ht="15">
      <c r="H207" s="47"/>
    </row>
    <row r="208" ht="15">
      <c r="H208" s="47"/>
    </row>
    <row r="209" ht="15">
      <c r="H209" s="47"/>
    </row>
    <row r="210" ht="15">
      <c r="H210" s="47"/>
    </row>
    <row r="211" ht="15">
      <c r="H211" s="47"/>
    </row>
    <row r="212" ht="15">
      <c r="H212" s="47"/>
    </row>
    <row r="213" ht="15">
      <c r="H213" s="47"/>
    </row>
    <row r="214" ht="15">
      <c r="H214" s="47"/>
    </row>
    <row r="215" ht="15">
      <c r="H215" s="47"/>
    </row>
    <row r="216" ht="15">
      <c r="H216" s="47"/>
    </row>
    <row r="217" ht="15">
      <c r="H217" s="47"/>
    </row>
    <row r="218" ht="15">
      <c r="H218" s="47"/>
    </row>
    <row r="219" ht="15">
      <c r="H219" s="47"/>
    </row>
    <row r="220" ht="15">
      <c r="H220" s="47"/>
    </row>
    <row r="221" ht="15">
      <c r="H221" s="47"/>
    </row>
    <row r="222" ht="15">
      <c r="H222" s="47"/>
    </row>
    <row r="223" ht="15">
      <c r="H223" s="47"/>
    </row>
    <row r="224" ht="15">
      <c r="H224" s="47"/>
    </row>
    <row r="225" ht="15">
      <c r="H225" s="47"/>
    </row>
    <row r="226" ht="15">
      <c r="H226" s="47"/>
    </row>
    <row r="227" ht="15">
      <c r="H227" s="47"/>
    </row>
    <row r="228" ht="15">
      <c r="H228" s="47"/>
    </row>
    <row r="229" ht="15">
      <c r="H229" s="47"/>
    </row>
    <row r="230" ht="15">
      <c r="H230" s="47"/>
    </row>
    <row r="231" ht="15">
      <c r="H231" s="47"/>
    </row>
    <row r="232" ht="15">
      <c r="H232" s="47"/>
    </row>
  </sheetData>
  <sheetProtection/>
  <mergeCells count="5">
    <mergeCell ref="B1:C1"/>
    <mergeCell ref="F1:G1"/>
    <mergeCell ref="A1:A2"/>
    <mergeCell ref="H1:H2"/>
    <mergeCell ref="D1:E1"/>
  </mergeCells>
  <printOptions horizontalCentered="1"/>
  <pageMargins left="0.6299212598425197" right="0.4724409448818898" top="1.0236220472440944" bottom="0.4330708661417323" header="0.6299212598425197" footer="0.2362204724409449"/>
  <pageSetup blackAndWhite="1" horizontalDpi="300" verticalDpi="300" orientation="landscape" paperSize="9" scale="80" r:id="rId1"/>
  <headerFooter alignWithMargins="0">
    <oddHeader>&amp;L&amp;"Times New Roman,Félkövér"&amp;11Kaposvár MJV Polgármesteri Hivatal&amp;C&amp;"Times New Roman,Félkövér"&amp;14Intézmény felújítások&amp;"ti,Félkövér"&amp;12
&amp;R&amp;"Times New Roman,Normál"&amp;9 15/2008 (IV.28.) sz. önk. rendelet
 5. sz. melléklet
ezer Ft
</oddHeader>
    <oddFooter>&amp;L&amp;"Times New Roman,Normál"&amp;8Kaposvár, &amp;D&amp;C&amp;"Times New Roman,Normál"&amp;8&amp;Z&amp;F/&amp;A    Szabó Tiborné&amp;"Arial CE,Normál"&amp;10
&amp;R&amp;"Times New Roman,Normál"&amp;8&amp;P/&amp;N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2008-04-25T13:53:16Z</cp:lastPrinted>
  <dcterms:created xsi:type="dcterms:W3CDTF">2006-10-17T07:01:27Z</dcterms:created>
  <dcterms:modified xsi:type="dcterms:W3CDTF">2008-04-25T13:53:17Z</dcterms:modified>
  <cp:category/>
  <cp:version/>
  <cp:contentType/>
  <cp:contentStatus/>
</cp:coreProperties>
</file>