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7260" activeTab="0"/>
  </bookViews>
  <sheets>
    <sheet name="Eszközök" sheetId="1" r:id="rId1"/>
    <sheet name="Források" sheetId="2" state="hidden" r:id="rId2"/>
    <sheet name="Vagyon" sheetId="3" state="hidden" r:id="rId3"/>
  </sheets>
  <definedNames>
    <definedName name="_xlnm.Print_Titles" localSheetId="0">'Eszközök'!$A:$A,'Eszközök'!$1:$4</definedName>
    <definedName name="_xlnm.Print_Titles" localSheetId="1">'Források'!$1:$4</definedName>
  </definedNames>
  <calcPr fullCalcOnLoad="1"/>
</workbook>
</file>

<file path=xl/sharedStrings.xml><?xml version="1.0" encoding="utf-8"?>
<sst xmlns="http://schemas.openxmlformats.org/spreadsheetml/2006/main" count="244" uniqueCount="153">
  <si>
    <t>Megnevezés</t>
  </si>
  <si>
    <t>Tárgyi eszközök és</t>
  </si>
  <si>
    <t>Nettó értékből</t>
  </si>
  <si>
    <t>Beruhá-</t>
  </si>
  <si>
    <t>Befektetett</t>
  </si>
  <si>
    <t>Forgóeszközök</t>
  </si>
  <si>
    <t>Eszközök</t>
  </si>
  <si>
    <t>immateriális javak</t>
  </si>
  <si>
    <t>Immateriális</t>
  </si>
  <si>
    <t>Ingatlanok</t>
  </si>
  <si>
    <t>Gépek,</t>
  </si>
  <si>
    <t>Járművek</t>
  </si>
  <si>
    <t>pénzügyi</t>
  </si>
  <si>
    <t>eszközök</t>
  </si>
  <si>
    <t>Készletek</t>
  </si>
  <si>
    <t>Követe-</t>
  </si>
  <si>
    <t>Érték-</t>
  </si>
  <si>
    <t>Pénz-</t>
  </si>
  <si>
    <t>Egyéb aktív</t>
  </si>
  <si>
    <t>Forgó-</t>
  </si>
  <si>
    <t>mind-</t>
  </si>
  <si>
    <t>bruttó</t>
  </si>
  <si>
    <t>nettó</t>
  </si>
  <si>
    <t>javak</t>
  </si>
  <si>
    <t xml:space="preserve"> </t>
  </si>
  <si>
    <t>berendezések</t>
  </si>
  <si>
    <t>összesen</t>
  </si>
  <si>
    <t>lések</t>
  </si>
  <si>
    <t>papírok</t>
  </si>
  <si>
    <t>érték</t>
  </si>
  <si>
    <t>felszerelések</t>
  </si>
  <si>
    <t>Városgondnokság</t>
  </si>
  <si>
    <t>Bölcsődei Központ</t>
  </si>
  <si>
    <t>Családsegítő Központ</t>
  </si>
  <si>
    <t>Liget Idősek Otthona</t>
  </si>
  <si>
    <t>Közlekedési SZKI</t>
  </si>
  <si>
    <t>Iparművészeti SZKI</t>
  </si>
  <si>
    <t>Kereskedelmi SZKI</t>
  </si>
  <si>
    <t>Élelmiszeripari SZKI</t>
  </si>
  <si>
    <t>Építőipari SZKI</t>
  </si>
  <si>
    <t>Egészségügyi SZKI</t>
  </si>
  <si>
    <t>Közgazdasági SZKI</t>
  </si>
  <si>
    <t>Liszt F. Zeneiskola</t>
  </si>
  <si>
    <t>Csiky G. Színház</t>
  </si>
  <si>
    <t>Együd Á. VMK</t>
  </si>
  <si>
    <t>Sportcsarnok</t>
  </si>
  <si>
    <t>Hivatásos Tűzoltóság</t>
  </si>
  <si>
    <t>Intézmények összesen</t>
  </si>
  <si>
    <t>Önkormányzati gazdálkodás</t>
  </si>
  <si>
    <t>Mindösszesen</t>
  </si>
  <si>
    <t>Saját tőke</t>
  </si>
  <si>
    <t>Tartalékok</t>
  </si>
  <si>
    <t>Kötelezettségek</t>
  </si>
  <si>
    <t>Források</t>
  </si>
  <si>
    <t>Induló</t>
  </si>
  <si>
    <t>Tőke-</t>
  </si>
  <si>
    <t>Saját</t>
  </si>
  <si>
    <t>Költség-</t>
  </si>
  <si>
    <t>Vállalkozási</t>
  </si>
  <si>
    <t>Hosszú</t>
  </si>
  <si>
    <t>Rövid</t>
  </si>
  <si>
    <t xml:space="preserve">Egyéb </t>
  </si>
  <si>
    <t>Kötele-</t>
  </si>
  <si>
    <t>tőke</t>
  </si>
  <si>
    <t>vetési</t>
  </si>
  <si>
    <t>tartalék</t>
  </si>
  <si>
    <t>lejáratú</t>
  </si>
  <si>
    <t>passzív</t>
  </si>
  <si>
    <t>zettségek</t>
  </si>
  <si>
    <t>kötelezettség</t>
  </si>
  <si>
    <t>pénzügyi elsz.</t>
  </si>
  <si>
    <t>(ezer Ft-ban)</t>
  </si>
  <si>
    <t>Index</t>
  </si>
  <si>
    <t>év végén</t>
  </si>
  <si>
    <t>(%)</t>
  </si>
  <si>
    <t>A. Befektetett eszközök</t>
  </si>
  <si>
    <t>D. Saját tőke</t>
  </si>
  <si>
    <t>I. Immateriális javak</t>
  </si>
  <si>
    <t xml:space="preserve">    1. Induló tőke</t>
  </si>
  <si>
    <t>II. Tárgyi eszközök</t>
  </si>
  <si>
    <t xml:space="preserve">    2. Tőkeváltozások</t>
  </si>
  <si>
    <t xml:space="preserve">    1. Ingatlanok</t>
  </si>
  <si>
    <t xml:space="preserve">    2. Gépek, berendezések,</t>
  </si>
  <si>
    <t>E. Tartalékok</t>
  </si>
  <si>
    <t xml:space="preserve">         felszerelések</t>
  </si>
  <si>
    <t xml:space="preserve">    1. Költségvetési tartalék</t>
  </si>
  <si>
    <t xml:space="preserve">    3. Járművek</t>
  </si>
  <si>
    <t xml:space="preserve">    2. Vállalkozási tartalék</t>
  </si>
  <si>
    <t xml:space="preserve">    4. Beruházások</t>
  </si>
  <si>
    <t>III. Befektetett pénzügyi eszközök</t>
  </si>
  <si>
    <t>F. Kötelezettségek</t>
  </si>
  <si>
    <t xml:space="preserve">    1. Részesedések</t>
  </si>
  <si>
    <t>I. Hosszú lejáratú</t>
  </si>
  <si>
    <t xml:space="preserve">         (üzletrészek, részvények)</t>
  </si>
  <si>
    <t>II. Rövid lejáratú</t>
  </si>
  <si>
    <t>III. Egyéb passzív pénzügyi</t>
  </si>
  <si>
    <t xml:space="preserve">     elszámolások</t>
  </si>
  <si>
    <t>IV. Üzemeltetésre átadott eszközök</t>
  </si>
  <si>
    <t>B. Forgóeszközök</t>
  </si>
  <si>
    <t>I. Készletek</t>
  </si>
  <si>
    <t>II. Követelések</t>
  </si>
  <si>
    <t>III. Értékpapírok</t>
  </si>
  <si>
    <t>IV. Pénzeszközök</t>
  </si>
  <si>
    <t>V. Egyéb aktív pénzügyi</t>
  </si>
  <si>
    <t xml:space="preserve">      elszámolások</t>
  </si>
  <si>
    <t>Eszközök összesen</t>
  </si>
  <si>
    <t>Források összesen</t>
  </si>
  <si>
    <t>Értékelési</t>
  </si>
  <si>
    <t xml:space="preserve">    2. Adott kölcsönök</t>
  </si>
  <si>
    <t>-</t>
  </si>
  <si>
    <t xml:space="preserve">    3. Egyéb hosszú lejáratú követelések</t>
  </si>
  <si>
    <t>Klebelsberg K. Koll.</t>
  </si>
  <si>
    <t>Bartók B. Ált. Isk.</t>
  </si>
  <si>
    <t>Berzsenyi D. Ált. Isk.</t>
  </si>
  <si>
    <t>Gárdonyi G. Ált. Isk.</t>
  </si>
  <si>
    <t>Németh I. Ált. Isk.</t>
  </si>
  <si>
    <t>Kisfaludy Ált. Isk.</t>
  </si>
  <si>
    <t>Kinizsi Ltp-i Ált. Isk.</t>
  </si>
  <si>
    <t>Honvéd u. Ált. Isk.</t>
  </si>
  <si>
    <t>Benedek E. Ált. Isk.</t>
  </si>
  <si>
    <t>II. Rákóczi F. Ált. Isk.</t>
  </si>
  <si>
    <t>Toponári u. Ált. Isk.</t>
  </si>
  <si>
    <t>Toldi Ltp-i Ált. Isk.</t>
  </si>
  <si>
    <t>Kodály Z. Ált. Isk.</t>
  </si>
  <si>
    <t>Pécsi u. Ált. Isk.</t>
  </si>
  <si>
    <t>Zrínyi I. Ált. Isk.</t>
  </si>
  <si>
    <t>Bárczi G. Ált. Isk.</t>
  </si>
  <si>
    <t>Szoc. Gondozási Közp.</t>
  </si>
  <si>
    <t>STILTEX Szoc. Foglalk.</t>
  </si>
  <si>
    <t>Munkácsy M. Gimn.</t>
  </si>
  <si>
    <t>Táncsics M. Gimn.</t>
  </si>
  <si>
    <t>Műszaki Középiskola</t>
  </si>
  <si>
    <t>és kapcsolódó</t>
  </si>
  <si>
    <t>vagyoni</t>
  </si>
  <si>
    <t>értékű jogok</t>
  </si>
  <si>
    <t>zások,</t>
  </si>
  <si>
    <t>Üzemeltetésre,</t>
  </si>
  <si>
    <t>kezelésre,</t>
  </si>
  <si>
    <t>koncesszióba</t>
  </si>
  <si>
    <t>vagyonkez.-be</t>
  </si>
  <si>
    <t>adott eszközök</t>
  </si>
  <si>
    <t>változások</t>
  </si>
  <si>
    <t>elszámo-</t>
  </si>
  <si>
    <t>lások</t>
  </si>
  <si>
    <t>Ell.</t>
  </si>
  <si>
    <t>szám</t>
  </si>
  <si>
    <t>felújítások,</t>
  </si>
  <si>
    <t>beruházásra</t>
  </si>
  <si>
    <t>adott előlegek</t>
  </si>
  <si>
    <t>2006.</t>
  </si>
  <si>
    <t>2007.</t>
  </si>
  <si>
    <t>2006=100 %</t>
  </si>
  <si>
    <t>Általános Iskolai, Óvodai és 
Egészségügyi Gondnokság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</si>
</sst>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.000"/>
    <numFmt numFmtId="166" formatCode="#,##0.0000"/>
    <numFmt numFmtId="167" formatCode="#,##0.00000"/>
    <numFmt numFmtId="168" formatCode="#,##0.000000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8.5"/>
      <name val="Times New Roman CE"/>
      <family val="1"/>
    </font>
    <font>
      <b/>
      <sz val="10"/>
      <name val="Times New Roman CE"/>
      <family val="1"/>
    </font>
    <font>
      <b/>
      <u val="single"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double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4" borderId="7" applyNumberFormat="0" applyFont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8" fillId="6" borderId="0" applyNumberFormat="0" applyBorder="0" applyAlignment="0" applyProtection="0"/>
    <xf numFmtId="0" fontId="19" fillId="16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  <xf numFmtId="0" fontId="23" fillId="7" borderId="0" applyNumberFormat="0" applyBorder="0" applyAlignment="0" applyProtection="0"/>
    <xf numFmtId="0" fontId="24" fillId="16" borderId="1" applyNumberFormat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4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Continuous"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4" borderId="0" xfId="0" applyNumberFormat="1" applyFont="1" applyFill="1" applyBorder="1" applyAlignment="1" quotePrefix="1">
      <alignment/>
    </xf>
    <xf numFmtId="3" fontId="4" fillId="4" borderId="0" xfId="0" applyNumberFormat="1" applyFont="1" applyFill="1" applyAlignment="1">
      <alignment/>
    </xf>
    <xf numFmtId="3" fontId="7" fillId="4" borderId="0" xfId="0" applyNumberFormat="1" applyFont="1" applyFill="1" applyAlignment="1">
      <alignment/>
    </xf>
    <xf numFmtId="3" fontId="4" fillId="4" borderId="0" xfId="0" applyNumberFormat="1" applyFont="1" applyFill="1" applyBorder="1" applyAlignment="1" quotePrefix="1">
      <alignment/>
    </xf>
    <xf numFmtId="3" fontId="8" fillId="0" borderId="0" xfId="0" applyNumberFormat="1" applyFont="1" applyAlignment="1">
      <alignment/>
    </xf>
    <xf numFmtId="3" fontId="7" fillId="0" borderId="14" xfId="0" applyNumberFormat="1" applyFont="1" applyBorder="1" applyAlignment="1">
      <alignment/>
    </xf>
    <xf numFmtId="3" fontId="7" fillId="4" borderId="14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" fillId="4" borderId="10" xfId="0" applyNumberFormat="1" applyFont="1" applyFill="1" applyBorder="1" applyAlignment="1">
      <alignment/>
    </xf>
    <xf numFmtId="4" fontId="7" fillId="4" borderId="0" xfId="0" applyNumberFormat="1" applyFont="1" applyFill="1" applyBorder="1" applyAlignment="1">
      <alignment/>
    </xf>
    <xf numFmtId="4" fontId="4" fillId="4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4" borderId="14" xfId="0" applyNumberFormat="1" applyFont="1" applyFill="1" applyBorder="1" applyAlignment="1">
      <alignment/>
    </xf>
    <xf numFmtId="4" fontId="7" fillId="4" borderId="1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Continuous"/>
    </xf>
    <xf numFmtId="4" fontId="7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7" fillId="0" borderId="18" xfId="0" applyNumberFormat="1" applyFont="1" applyBorder="1" applyAlignment="1">
      <alignment horizontal="centerContinuous"/>
    </xf>
    <xf numFmtId="3" fontId="7" fillId="0" borderId="19" xfId="0" applyNumberFormat="1" applyFont="1" applyBorder="1" applyAlignment="1">
      <alignment horizontal="centerContinuous"/>
    </xf>
    <xf numFmtId="3" fontId="4" fillId="0" borderId="20" xfId="0" applyNumberFormat="1" applyFont="1" applyBorder="1" applyAlignment="1">
      <alignment horizontal="centerContinuous"/>
    </xf>
    <xf numFmtId="3" fontId="4" fillId="0" borderId="21" xfId="0" applyNumberFormat="1" applyFont="1" applyBorder="1" applyAlignment="1">
      <alignment horizontal="centerContinuous"/>
    </xf>
    <xf numFmtId="3" fontId="7" fillId="0" borderId="16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Continuous"/>
    </xf>
    <xf numFmtId="3" fontId="7" fillId="0" borderId="21" xfId="0" applyNumberFormat="1" applyFont="1" applyBorder="1" applyAlignment="1">
      <alignment horizontal="centerContinuous"/>
    </xf>
    <xf numFmtId="3" fontId="7" fillId="0" borderId="17" xfId="0" applyNumberFormat="1" applyFont="1" applyBorder="1" applyAlignment="1">
      <alignment/>
    </xf>
    <xf numFmtId="3" fontId="4" fillId="0" borderId="22" xfId="0" applyNumberFormat="1" applyFont="1" applyBorder="1" applyAlignment="1">
      <alignment horizontal="centerContinuous"/>
    </xf>
    <xf numFmtId="3" fontId="4" fillId="0" borderId="16" xfId="0" applyNumberFormat="1" applyFont="1" applyFill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7" fillId="4" borderId="16" xfId="0" applyNumberFormat="1" applyFont="1" applyFill="1" applyBorder="1" applyAlignment="1">
      <alignment/>
    </xf>
    <xf numFmtId="3" fontId="7" fillId="4" borderId="25" xfId="0" applyNumberFormat="1" applyFont="1" applyFill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7" fillId="4" borderId="11" xfId="0" applyNumberFormat="1" applyFont="1" applyFill="1" applyBorder="1" applyAlignment="1">
      <alignment/>
    </xf>
    <xf numFmtId="3" fontId="7" fillId="4" borderId="28" xfId="0" applyNumberFormat="1" applyFont="1" applyFill="1" applyBorder="1" applyAlignment="1">
      <alignment/>
    </xf>
    <xf numFmtId="3" fontId="4" fillId="0" borderId="26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7" fillId="0" borderId="28" xfId="0" applyNumberFormat="1" applyFont="1" applyBorder="1" applyAlignment="1">
      <alignment horizontal="center"/>
    </xf>
    <xf numFmtId="3" fontId="7" fillId="0" borderId="30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Continuous"/>
    </xf>
    <xf numFmtId="3" fontId="4" fillId="0" borderId="32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4" fillId="0" borderId="36" xfId="0" applyNumberFormat="1" applyFont="1" applyFill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7" fillId="4" borderId="39" xfId="0" applyNumberFormat="1" applyFont="1" applyFill="1" applyBorder="1" applyAlignment="1">
      <alignment/>
    </xf>
    <xf numFmtId="3" fontId="7" fillId="4" borderId="36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40" xfId="0" applyNumberFormat="1" applyFont="1" applyFill="1" applyBorder="1" applyAlignment="1">
      <alignment/>
    </xf>
    <xf numFmtId="3" fontId="7" fillId="4" borderId="41" xfId="0" applyNumberFormat="1" applyFont="1" applyFill="1" applyBorder="1" applyAlignment="1">
      <alignment/>
    </xf>
    <xf numFmtId="3" fontId="7" fillId="4" borderId="42" xfId="0" applyNumberFormat="1" applyFont="1" applyFill="1" applyBorder="1" applyAlignment="1">
      <alignment/>
    </xf>
    <xf numFmtId="3" fontId="7" fillId="4" borderId="43" xfId="0" applyNumberFormat="1" applyFont="1" applyFill="1" applyBorder="1" applyAlignment="1">
      <alignment/>
    </xf>
    <xf numFmtId="3" fontId="7" fillId="4" borderId="40" xfId="0" applyNumberFormat="1" applyFont="1" applyFill="1" applyBorder="1" applyAlignment="1">
      <alignment/>
    </xf>
    <xf numFmtId="3" fontId="4" fillId="5" borderId="0" xfId="0" applyNumberFormat="1" applyFont="1" applyFill="1" applyAlignment="1">
      <alignment/>
    </xf>
    <xf numFmtId="3" fontId="7" fillId="5" borderId="0" xfId="0" applyNumberFormat="1" applyFont="1" applyFill="1" applyAlignment="1">
      <alignment/>
    </xf>
    <xf numFmtId="3" fontId="4" fillId="5" borderId="0" xfId="0" applyNumberFormat="1" applyFont="1" applyFill="1" applyBorder="1" applyAlignment="1">
      <alignment/>
    </xf>
    <xf numFmtId="3" fontId="7" fillId="5" borderId="14" xfId="0" applyNumberFormat="1" applyFont="1" applyFill="1" applyBorder="1" applyAlignment="1">
      <alignment/>
    </xf>
    <xf numFmtId="3" fontId="7" fillId="4" borderId="44" xfId="0" applyNumberFormat="1" applyFont="1" applyFill="1" applyBorder="1" applyAlignment="1">
      <alignment/>
    </xf>
    <xf numFmtId="3" fontId="4" fillId="0" borderId="45" xfId="0" applyNumberFormat="1" applyFont="1" applyBorder="1" applyAlignment="1">
      <alignment/>
    </xf>
    <xf numFmtId="3" fontId="7" fillId="4" borderId="46" xfId="0" applyNumberFormat="1" applyFont="1" applyFill="1" applyBorder="1" applyAlignment="1">
      <alignment/>
    </xf>
    <xf numFmtId="3" fontId="4" fillId="0" borderId="25" xfId="0" applyNumberFormat="1" applyFont="1" applyBorder="1" applyAlignment="1">
      <alignment horizontal="centerContinuous"/>
    </xf>
    <xf numFmtId="3" fontId="4" fillId="0" borderId="47" xfId="0" applyNumberFormat="1" applyFont="1" applyBorder="1" applyAlignment="1">
      <alignment horizontal="center"/>
    </xf>
    <xf numFmtId="3" fontId="4" fillId="0" borderId="48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3" fontId="7" fillId="4" borderId="34" xfId="0" applyNumberFormat="1" applyFont="1" applyFill="1" applyBorder="1" applyAlignment="1">
      <alignment/>
    </xf>
    <xf numFmtId="3" fontId="4" fillId="4" borderId="25" xfId="0" applyNumberFormat="1" applyFont="1" applyFill="1" applyBorder="1" applyAlignment="1">
      <alignment/>
    </xf>
    <xf numFmtId="3" fontId="4" fillId="4" borderId="28" xfId="0" applyNumberFormat="1" applyFont="1" applyFill="1" applyBorder="1" applyAlignment="1">
      <alignment/>
    </xf>
    <xf numFmtId="3" fontId="4" fillId="4" borderId="50" xfId="0" applyNumberFormat="1" applyFont="1" applyFill="1" applyBorder="1" applyAlignment="1">
      <alignment/>
    </xf>
    <xf numFmtId="4" fontId="7" fillId="4" borderId="0" xfId="0" applyNumberFormat="1" applyFont="1" applyFill="1" applyBorder="1" applyAlignment="1">
      <alignment horizontal="center"/>
    </xf>
    <xf numFmtId="3" fontId="7" fillId="0" borderId="11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4" fillId="4" borderId="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wrapText="1"/>
    </xf>
    <xf numFmtId="3" fontId="7" fillId="0" borderId="45" xfId="0" applyNumberFormat="1" applyFont="1" applyBorder="1" applyAlignment="1">
      <alignment horizontal="center"/>
    </xf>
    <xf numFmtId="3" fontId="7" fillId="0" borderId="39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2.421875" style="1" customWidth="1"/>
    <col min="2" max="2" width="9.7109375" style="1" customWidth="1"/>
    <col min="3" max="3" width="9.57421875" style="1" customWidth="1"/>
    <col min="4" max="4" width="9.28125" style="1" customWidth="1"/>
    <col min="5" max="5" width="11.00390625" style="1" customWidth="1"/>
    <col min="6" max="6" width="10.7109375" style="1" customWidth="1"/>
    <col min="7" max="7" width="7.421875" style="1" customWidth="1"/>
    <col min="8" max="8" width="11.140625" style="1" customWidth="1"/>
    <col min="9" max="9" width="9.140625" style="1" customWidth="1"/>
    <col min="10" max="10" width="11.8515625" style="1" customWidth="1"/>
    <col min="11" max="11" width="9.8515625" style="1" customWidth="1"/>
    <col min="12" max="13" width="7.421875" style="1" customWidth="1"/>
    <col min="14" max="14" width="6.00390625" style="1" customWidth="1"/>
    <col min="15" max="15" width="8.7109375" style="1" customWidth="1"/>
    <col min="16" max="16" width="8.421875" style="1" customWidth="1"/>
    <col min="17" max="17" width="8.57421875" style="1" customWidth="1"/>
    <col min="18" max="18" width="9.8515625" style="1" bestFit="1" customWidth="1"/>
    <col min="19" max="21" width="11.7109375" style="1" customWidth="1"/>
    <col min="22" max="16384" width="9.140625" style="1" customWidth="1"/>
  </cols>
  <sheetData>
    <row r="1" spans="1:22" ht="12.75">
      <c r="A1" s="39" t="s">
        <v>0</v>
      </c>
      <c r="B1" s="42" t="s">
        <v>1</v>
      </c>
      <c r="C1" s="100"/>
      <c r="D1" s="43" t="s">
        <v>2</v>
      </c>
      <c r="E1" s="44"/>
      <c r="F1" s="44"/>
      <c r="G1" s="45"/>
      <c r="H1" s="46" t="s">
        <v>3</v>
      </c>
      <c r="I1" s="46" t="s">
        <v>4</v>
      </c>
      <c r="J1" s="46" t="s">
        <v>136</v>
      </c>
      <c r="K1" s="46" t="s">
        <v>4</v>
      </c>
      <c r="L1" s="43" t="s">
        <v>5</v>
      </c>
      <c r="M1" s="49"/>
      <c r="N1" s="49"/>
      <c r="O1" s="49"/>
      <c r="P1" s="49"/>
      <c r="Q1" s="50"/>
      <c r="R1" s="46" t="s">
        <v>6</v>
      </c>
      <c r="S1" s="2"/>
      <c r="T1" s="2"/>
      <c r="U1" s="2"/>
      <c r="V1" s="2"/>
    </row>
    <row r="2" spans="1:22" ht="12.75">
      <c r="A2" s="40"/>
      <c r="B2" s="115" t="s">
        <v>7</v>
      </c>
      <c r="C2" s="116"/>
      <c r="D2" s="65" t="s">
        <v>8</v>
      </c>
      <c r="E2" s="66" t="s">
        <v>9</v>
      </c>
      <c r="F2" s="66" t="s">
        <v>10</v>
      </c>
      <c r="G2" s="67" t="s">
        <v>11</v>
      </c>
      <c r="H2" s="47" t="s">
        <v>135</v>
      </c>
      <c r="I2" s="47" t="s">
        <v>12</v>
      </c>
      <c r="J2" s="47" t="s">
        <v>137</v>
      </c>
      <c r="K2" s="47" t="s">
        <v>13</v>
      </c>
      <c r="L2" s="65" t="s">
        <v>14</v>
      </c>
      <c r="M2" s="66" t="s">
        <v>15</v>
      </c>
      <c r="N2" s="66" t="s">
        <v>16</v>
      </c>
      <c r="O2" s="66" t="s">
        <v>17</v>
      </c>
      <c r="P2" s="66" t="s">
        <v>18</v>
      </c>
      <c r="Q2" s="73" t="s">
        <v>19</v>
      </c>
      <c r="R2" s="47" t="s">
        <v>20</v>
      </c>
      <c r="S2" s="2"/>
      <c r="T2" s="2"/>
      <c r="U2" s="2"/>
      <c r="V2" s="2"/>
    </row>
    <row r="3" spans="1:22" ht="12.75">
      <c r="A3" s="40"/>
      <c r="B3" s="65" t="s">
        <v>21</v>
      </c>
      <c r="C3" s="67" t="s">
        <v>22</v>
      </c>
      <c r="D3" s="65" t="s">
        <v>23</v>
      </c>
      <c r="E3" s="66" t="s">
        <v>132</v>
      </c>
      <c r="F3" s="66" t="s">
        <v>25</v>
      </c>
      <c r="G3" s="67"/>
      <c r="H3" s="47" t="s">
        <v>146</v>
      </c>
      <c r="I3" s="47" t="s">
        <v>13</v>
      </c>
      <c r="J3" s="47" t="s">
        <v>138</v>
      </c>
      <c r="K3" s="47" t="s">
        <v>26</v>
      </c>
      <c r="L3" s="65"/>
      <c r="M3" s="66" t="s">
        <v>27</v>
      </c>
      <c r="N3" s="66" t="s">
        <v>28</v>
      </c>
      <c r="O3" s="66" t="s">
        <v>13</v>
      </c>
      <c r="P3" s="66" t="s">
        <v>12</v>
      </c>
      <c r="Q3" s="73" t="s">
        <v>13</v>
      </c>
      <c r="R3" s="47" t="s">
        <v>26</v>
      </c>
      <c r="S3" s="2"/>
      <c r="T3" s="2"/>
      <c r="U3" s="2"/>
      <c r="V3" s="2"/>
    </row>
    <row r="4" spans="1:22" ht="12.75">
      <c r="A4" s="40"/>
      <c r="B4" s="65" t="s">
        <v>29</v>
      </c>
      <c r="C4" s="67" t="s">
        <v>29</v>
      </c>
      <c r="D4" s="65"/>
      <c r="E4" s="66" t="s">
        <v>133</v>
      </c>
      <c r="F4" s="66" t="s">
        <v>30</v>
      </c>
      <c r="G4" s="67"/>
      <c r="H4" s="47" t="s">
        <v>147</v>
      </c>
      <c r="I4" s="47"/>
      <c r="J4" s="47" t="s">
        <v>139</v>
      </c>
      <c r="K4" s="110"/>
      <c r="L4" s="65"/>
      <c r="M4" s="66"/>
      <c r="N4" s="66"/>
      <c r="O4" s="66"/>
      <c r="P4" s="66" t="s">
        <v>142</v>
      </c>
      <c r="Q4" s="73" t="s">
        <v>26</v>
      </c>
      <c r="R4" s="110"/>
      <c r="S4" s="2"/>
      <c r="T4" s="2"/>
      <c r="U4" s="2"/>
      <c r="V4" s="2"/>
    </row>
    <row r="5" spans="1:22" ht="12.75">
      <c r="A5" s="41"/>
      <c r="B5" s="68"/>
      <c r="C5" s="69"/>
      <c r="D5" s="68"/>
      <c r="E5" s="77" t="s">
        <v>134</v>
      </c>
      <c r="F5" s="70"/>
      <c r="G5" s="69"/>
      <c r="H5" s="48" t="s">
        <v>148</v>
      </c>
      <c r="I5" s="48"/>
      <c r="J5" s="48" t="s">
        <v>140</v>
      </c>
      <c r="K5" s="51"/>
      <c r="L5" s="68"/>
      <c r="M5" s="70"/>
      <c r="N5" s="70"/>
      <c r="O5" s="70"/>
      <c r="P5" s="70" t="s">
        <v>143</v>
      </c>
      <c r="Q5" s="74"/>
      <c r="R5" s="51"/>
      <c r="S5" s="2"/>
      <c r="T5" s="2"/>
      <c r="U5" s="2"/>
      <c r="V5" s="2"/>
    </row>
    <row r="6" spans="1:18" ht="12.75">
      <c r="A6" s="53" t="s">
        <v>31</v>
      </c>
      <c r="B6" s="54">
        <v>34893184</v>
      </c>
      <c r="C6" s="106">
        <v>32164944</v>
      </c>
      <c r="D6" s="54">
        <v>744</v>
      </c>
      <c r="E6" s="55">
        <v>32032296</v>
      </c>
      <c r="F6" s="55">
        <v>129494</v>
      </c>
      <c r="G6" s="56">
        <v>2410</v>
      </c>
      <c r="H6" s="57">
        <v>0</v>
      </c>
      <c r="I6" s="57">
        <v>0</v>
      </c>
      <c r="J6" s="57">
        <v>0</v>
      </c>
      <c r="K6" s="58">
        <v>32164944</v>
      </c>
      <c r="L6" s="54">
        <v>1638</v>
      </c>
      <c r="M6" s="55">
        <v>26725</v>
      </c>
      <c r="N6" s="55">
        <v>0</v>
      </c>
      <c r="O6" s="55">
        <v>2561</v>
      </c>
      <c r="P6" s="55">
        <v>1887</v>
      </c>
      <c r="Q6" s="59">
        <v>32811</v>
      </c>
      <c r="R6" s="58">
        <v>32197755</v>
      </c>
    </row>
    <row r="7" spans="1:18" ht="12.75" hidden="1">
      <c r="A7" s="40" t="s">
        <v>32</v>
      </c>
      <c r="B7" s="60"/>
      <c r="C7" s="107">
        <v>0</v>
      </c>
      <c r="D7" s="60"/>
      <c r="E7" s="61"/>
      <c r="F7" s="61"/>
      <c r="G7" s="62"/>
      <c r="H7" s="10"/>
      <c r="I7" s="10"/>
      <c r="J7" s="10"/>
      <c r="K7" s="63">
        <v>0</v>
      </c>
      <c r="L7" s="60"/>
      <c r="M7" s="61"/>
      <c r="N7" s="61"/>
      <c r="O7" s="61"/>
      <c r="P7" s="61"/>
      <c r="Q7" s="64">
        <v>0</v>
      </c>
      <c r="R7" s="63">
        <v>0</v>
      </c>
    </row>
    <row r="8" spans="1:18" ht="12.75">
      <c r="A8" s="40" t="s">
        <v>33</v>
      </c>
      <c r="B8" s="60">
        <v>336920</v>
      </c>
      <c r="C8" s="107">
        <v>224438</v>
      </c>
      <c r="D8" s="60">
        <v>2151</v>
      </c>
      <c r="E8" s="61">
        <v>193196</v>
      </c>
      <c r="F8" s="61">
        <v>18468</v>
      </c>
      <c r="G8" s="62">
        <v>9874</v>
      </c>
      <c r="H8" s="10">
        <v>0</v>
      </c>
      <c r="I8" s="10">
        <v>0</v>
      </c>
      <c r="J8" s="10">
        <v>749</v>
      </c>
      <c r="K8" s="63">
        <v>224438</v>
      </c>
      <c r="L8" s="60">
        <v>0</v>
      </c>
      <c r="M8" s="61">
        <v>9453</v>
      </c>
      <c r="N8" s="61">
        <v>0</v>
      </c>
      <c r="O8" s="61">
        <v>6461</v>
      </c>
      <c r="P8" s="61">
        <v>16215</v>
      </c>
      <c r="Q8" s="64">
        <v>32129</v>
      </c>
      <c r="R8" s="63">
        <v>256567</v>
      </c>
    </row>
    <row r="9" spans="1:18" ht="12.75" hidden="1">
      <c r="A9" s="40" t="s">
        <v>127</v>
      </c>
      <c r="B9" s="60"/>
      <c r="C9" s="107">
        <v>0</v>
      </c>
      <c r="D9" s="60"/>
      <c r="E9" s="61"/>
      <c r="F9" s="61"/>
      <c r="G9" s="62"/>
      <c r="H9" s="10"/>
      <c r="I9" s="10"/>
      <c r="J9" s="10"/>
      <c r="K9" s="63">
        <v>0</v>
      </c>
      <c r="L9" s="60"/>
      <c r="M9" s="61"/>
      <c r="N9" s="61"/>
      <c r="O9" s="61"/>
      <c r="P9" s="61"/>
      <c r="Q9" s="64">
        <v>0</v>
      </c>
      <c r="R9" s="63">
        <v>0</v>
      </c>
    </row>
    <row r="10" spans="1:18" ht="12.75" hidden="1">
      <c r="A10" s="40" t="s">
        <v>34</v>
      </c>
      <c r="B10" s="60"/>
      <c r="C10" s="107">
        <v>0</v>
      </c>
      <c r="D10" s="60"/>
      <c r="E10" s="61"/>
      <c r="F10" s="61"/>
      <c r="G10" s="62"/>
      <c r="H10" s="10"/>
      <c r="I10" s="10"/>
      <c r="J10" s="10"/>
      <c r="K10" s="63">
        <v>0</v>
      </c>
      <c r="L10" s="60"/>
      <c r="M10" s="61"/>
      <c r="N10" s="61"/>
      <c r="O10" s="61"/>
      <c r="P10" s="61"/>
      <c r="Q10" s="64">
        <v>0</v>
      </c>
      <c r="R10" s="63">
        <v>0</v>
      </c>
    </row>
    <row r="11" spans="1:18" ht="12.75" hidden="1">
      <c r="A11" s="40" t="s">
        <v>128</v>
      </c>
      <c r="B11" s="60"/>
      <c r="C11" s="107">
        <v>0</v>
      </c>
      <c r="D11" s="60"/>
      <c r="E11" s="61"/>
      <c r="F11" s="61"/>
      <c r="G11" s="62"/>
      <c r="H11" s="10"/>
      <c r="I11" s="10"/>
      <c r="J11" s="10"/>
      <c r="K11" s="63">
        <v>0</v>
      </c>
      <c r="L11" s="60"/>
      <c r="M11" s="61"/>
      <c r="N11" s="61"/>
      <c r="O11" s="61"/>
      <c r="P11" s="61"/>
      <c r="Q11" s="64">
        <v>0</v>
      </c>
      <c r="R11" s="63">
        <v>0</v>
      </c>
    </row>
    <row r="12" spans="1:18" ht="24.75" customHeight="1">
      <c r="A12" s="114" t="s">
        <v>152</v>
      </c>
      <c r="B12" s="60">
        <v>3895512</v>
      </c>
      <c r="C12" s="107">
        <v>3001532</v>
      </c>
      <c r="D12" s="60">
        <v>6333</v>
      </c>
      <c r="E12" s="61">
        <v>2922407</v>
      </c>
      <c r="F12" s="61">
        <v>68088</v>
      </c>
      <c r="G12" s="62">
        <v>128</v>
      </c>
      <c r="H12" s="10">
        <v>0</v>
      </c>
      <c r="I12" s="10">
        <v>0</v>
      </c>
      <c r="J12" s="10">
        <v>4576</v>
      </c>
      <c r="K12" s="63">
        <v>3001532</v>
      </c>
      <c r="L12" s="60">
        <v>0</v>
      </c>
      <c r="M12" s="61">
        <v>4703</v>
      </c>
      <c r="N12" s="61">
        <v>0</v>
      </c>
      <c r="O12" s="61">
        <v>64362</v>
      </c>
      <c r="P12" s="61">
        <v>16934</v>
      </c>
      <c r="Q12" s="64">
        <v>85999</v>
      </c>
      <c r="R12" s="63">
        <v>3087531</v>
      </c>
    </row>
    <row r="13" spans="1:18" ht="12.75" hidden="1">
      <c r="A13" s="40" t="s">
        <v>112</v>
      </c>
      <c r="B13" s="60"/>
      <c r="C13" s="107">
        <v>0</v>
      </c>
      <c r="D13" s="60"/>
      <c r="E13" s="61"/>
      <c r="F13" s="61"/>
      <c r="G13" s="62"/>
      <c r="H13" s="10"/>
      <c r="I13" s="10"/>
      <c r="J13" s="10"/>
      <c r="K13" s="63">
        <v>0</v>
      </c>
      <c r="L13" s="60"/>
      <c r="M13" s="61"/>
      <c r="N13" s="61"/>
      <c r="O13" s="61"/>
      <c r="P13" s="61"/>
      <c r="Q13" s="64">
        <v>0</v>
      </c>
      <c r="R13" s="63">
        <v>0</v>
      </c>
    </row>
    <row r="14" spans="1:18" ht="12.75" hidden="1">
      <c r="A14" s="40" t="s">
        <v>113</v>
      </c>
      <c r="B14" s="60"/>
      <c r="C14" s="107">
        <v>0</v>
      </c>
      <c r="D14" s="60"/>
      <c r="E14" s="61"/>
      <c r="F14" s="61"/>
      <c r="G14" s="62"/>
      <c r="H14" s="10"/>
      <c r="I14" s="10"/>
      <c r="J14" s="10"/>
      <c r="K14" s="63">
        <v>0</v>
      </c>
      <c r="L14" s="60"/>
      <c r="M14" s="61"/>
      <c r="N14" s="61"/>
      <c r="O14" s="61"/>
      <c r="P14" s="61"/>
      <c r="Q14" s="64">
        <v>0</v>
      </c>
      <c r="R14" s="63">
        <v>0</v>
      </c>
    </row>
    <row r="15" spans="1:18" ht="12.75" hidden="1">
      <c r="A15" s="40" t="s">
        <v>114</v>
      </c>
      <c r="B15" s="60"/>
      <c r="C15" s="107">
        <v>0</v>
      </c>
      <c r="D15" s="60"/>
      <c r="E15" s="61"/>
      <c r="F15" s="61"/>
      <c r="G15" s="62"/>
      <c r="H15" s="10"/>
      <c r="I15" s="10"/>
      <c r="J15" s="10"/>
      <c r="K15" s="63">
        <v>0</v>
      </c>
      <c r="L15" s="60"/>
      <c r="M15" s="61"/>
      <c r="N15" s="61"/>
      <c r="O15" s="61"/>
      <c r="P15" s="61"/>
      <c r="Q15" s="64">
        <v>0</v>
      </c>
      <c r="R15" s="63">
        <v>0</v>
      </c>
    </row>
    <row r="16" spans="1:18" ht="12.75" hidden="1">
      <c r="A16" s="40" t="s">
        <v>115</v>
      </c>
      <c r="B16" s="60"/>
      <c r="C16" s="107">
        <v>0</v>
      </c>
      <c r="D16" s="60"/>
      <c r="E16" s="61"/>
      <c r="F16" s="61"/>
      <c r="G16" s="62"/>
      <c r="H16" s="10"/>
      <c r="I16" s="10"/>
      <c r="J16" s="10"/>
      <c r="K16" s="63">
        <v>0</v>
      </c>
      <c r="L16" s="60"/>
      <c r="M16" s="61"/>
      <c r="N16" s="61"/>
      <c r="O16" s="61"/>
      <c r="P16" s="61"/>
      <c r="Q16" s="64">
        <v>0</v>
      </c>
      <c r="R16" s="63">
        <v>0</v>
      </c>
    </row>
    <row r="17" spans="1:18" ht="12.75" hidden="1">
      <c r="A17" s="40" t="s">
        <v>116</v>
      </c>
      <c r="B17" s="60"/>
      <c r="C17" s="107">
        <v>0</v>
      </c>
      <c r="D17" s="60"/>
      <c r="E17" s="61"/>
      <c r="F17" s="61"/>
      <c r="G17" s="62"/>
      <c r="H17" s="10"/>
      <c r="I17" s="10"/>
      <c r="J17" s="10"/>
      <c r="K17" s="63">
        <v>0</v>
      </c>
      <c r="L17" s="60"/>
      <c r="M17" s="61"/>
      <c r="N17" s="61"/>
      <c r="O17" s="61"/>
      <c r="P17" s="61"/>
      <c r="Q17" s="64">
        <v>0</v>
      </c>
      <c r="R17" s="63">
        <v>0</v>
      </c>
    </row>
    <row r="18" spans="1:18" ht="12.75" hidden="1">
      <c r="A18" s="40" t="s">
        <v>117</v>
      </c>
      <c r="B18" s="60"/>
      <c r="C18" s="107">
        <v>0</v>
      </c>
      <c r="D18" s="60"/>
      <c r="E18" s="61"/>
      <c r="F18" s="61"/>
      <c r="G18" s="62"/>
      <c r="H18" s="10"/>
      <c r="I18" s="10"/>
      <c r="J18" s="10"/>
      <c r="K18" s="63">
        <v>0</v>
      </c>
      <c r="L18" s="60"/>
      <c r="M18" s="61"/>
      <c r="N18" s="61"/>
      <c r="O18" s="61"/>
      <c r="P18" s="61"/>
      <c r="Q18" s="64">
        <v>0</v>
      </c>
      <c r="R18" s="63">
        <v>0</v>
      </c>
    </row>
    <row r="19" spans="1:18" ht="12.75" hidden="1">
      <c r="A19" s="40" t="s">
        <v>118</v>
      </c>
      <c r="B19" s="60"/>
      <c r="C19" s="107">
        <v>0</v>
      </c>
      <c r="D19" s="60"/>
      <c r="E19" s="61"/>
      <c r="F19" s="61"/>
      <c r="G19" s="62"/>
      <c r="H19" s="10"/>
      <c r="I19" s="10"/>
      <c r="J19" s="10"/>
      <c r="K19" s="63">
        <v>0</v>
      </c>
      <c r="L19" s="60"/>
      <c r="M19" s="61"/>
      <c r="N19" s="61"/>
      <c r="O19" s="61"/>
      <c r="P19" s="61"/>
      <c r="Q19" s="64">
        <v>0</v>
      </c>
      <c r="R19" s="63">
        <v>0</v>
      </c>
    </row>
    <row r="20" spans="1:18" ht="12.75" hidden="1">
      <c r="A20" s="40" t="s">
        <v>119</v>
      </c>
      <c r="B20" s="60"/>
      <c r="C20" s="107">
        <v>0</v>
      </c>
      <c r="D20" s="60"/>
      <c r="E20" s="61"/>
      <c r="F20" s="61"/>
      <c r="G20" s="62"/>
      <c r="H20" s="10"/>
      <c r="I20" s="10"/>
      <c r="J20" s="10"/>
      <c r="K20" s="63">
        <v>0</v>
      </c>
      <c r="L20" s="60"/>
      <c r="M20" s="61"/>
      <c r="N20" s="61"/>
      <c r="O20" s="61"/>
      <c r="P20" s="61"/>
      <c r="Q20" s="64">
        <v>0</v>
      </c>
      <c r="R20" s="63">
        <v>0</v>
      </c>
    </row>
    <row r="21" spans="1:18" ht="12.75" hidden="1">
      <c r="A21" s="40" t="s">
        <v>120</v>
      </c>
      <c r="B21" s="60"/>
      <c r="C21" s="107">
        <v>0</v>
      </c>
      <c r="D21" s="60"/>
      <c r="E21" s="61"/>
      <c r="F21" s="61"/>
      <c r="G21" s="62"/>
      <c r="H21" s="10"/>
      <c r="I21" s="10"/>
      <c r="J21" s="10"/>
      <c r="K21" s="63">
        <v>0</v>
      </c>
      <c r="L21" s="60"/>
      <c r="M21" s="61"/>
      <c r="N21" s="61"/>
      <c r="O21" s="61"/>
      <c r="P21" s="61"/>
      <c r="Q21" s="64">
        <v>0</v>
      </c>
      <c r="R21" s="63">
        <v>0</v>
      </c>
    </row>
    <row r="22" spans="1:18" ht="12.75" hidden="1">
      <c r="A22" s="40" t="s">
        <v>121</v>
      </c>
      <c r="B22" s="60"/>
      <c r="C22" s="107">
        <v>0</v>
      </c>
      <c r="D22" s="60"/>
      <c r="E22" s="61"/>
      <c r="F22" s="61"/>
      <c r="G22" s="62"/>
      <c r="H22" s="10"/>
      <c r="I22" s="10"/>
      <c r="J22" s="10"/>
      <c r="K22" s="63">
        <v>0</v>
      </c>
      <c r="L22" s="60"/>
      <c r="M22" s="61"/>
      <c r="N22" s="61"/>
      <c r="O22" s="61"/>
      <c r="P22" s="61"/>
      <c r="Q22" s="64">
        <v>0</v>
      </c>
      <c r="R22" s="63">
        <v>0</v>
      </c>
    </row>
    <row r="23" spans="1:18" ht="12.75" hidden="1">
      <c r="A23" s="40" t="s">
        <v>122</v>
      </c>
      <c r="B23" s="60"/>
      <c r="C23" s="107">
        <v>0</v>
      </c>
      <c r="D23" s="60"/>
      <c r="E23" s="61"/>
      <c r="F23" s="61"/>
      <c r="G23" s="62"/>
      <c r="H23" s="10"/>
      <c r="I23" s="10"/>
      <c r="J23" s="10"/>
      <c r="K23" s="63">
        <v>0</v>
      </c>
      <c r="L23" s="60"/>
      <c r="M23" s="61"/>
      <c r="N23" s="61"/>
      <c r="O23" s="61"/>
      <c r="P23" s="61"/>
      <c r="Q23" s="64">
        <v>0</v>
      </c>
      <c r="R23" s="63">
        <v>0</v>
      </c>
    </row>
    <row r="24" spans="1:18" ht="12.75" hidden="1">
      <c r="A24" s="40" t="s">
        <v>123</v>
      </c>
      <c r="B24" s="60"/>
      <c r="C24" s="107">
        <v>0</v>
      </c>
      <c r="D24" s="60"/>
      <c r="E24" s="61"/>
      <c r="F24" s="61"/>
      <c r="G24" s="62"/>
      <c r="H24" s="10"/>
      <c r="I24" s="10"/>
      <c r="J24" s="10"/>
      <c r="K24" s="63">
        <v>0</v>
      </c>
      <c r="L24" s="60"/>
      <c r="M24" s="61"/>
      <c r="N24" s="61"/>
      <c r="O24" s="61"/>
      <c r="P24" s="61"/>
      <c r="Q24" s="64">
        <v>0</v>
      </c>
      <c r="R24" s="63">
        <v>0</v>
      </c>
    </row>
    <row r="25" spans="1:18" ht="12.75" hidden="1">
      <c r="A25" s="40" t="s">
        <v>124</v>
      </c>
      <c r="B25" s="60"/>
      <c r="C25" s="107">
        <v>0</v>
      </c>
      <c r="D25" s="60"/>
      <c r="E25" s="61"/>
      <c r="F25" s="61"/>
      <c r="G25" s="62"/>
      <c r="H25" s="10"/>
      <c r="I25" s="10"/>
      <c r="J25" s="10"/>
      <c r="K25" s="63">
        <v>0</v>
      </c>
      <c r="L25" s="60"/>
      <c r="M25" s="61"/>
      <c r="N25" s="61"/>
      <c r="O25" s="61"/>
      <c r="P25" s="61"/>
      <c r="Q25" s="64">
        <v>0</v>
      </c>
      <c r="R25" s="63">
        <v>0</v>
      </c>
    </row>
    <row r="26" spans="1:18" ht="12.75" hidden="1">
      <c r="A26" s="40" t="s">
        <v>125</v>
      </c>
      <c r="B26" s="60"/>
      <c r="C26" s="107">
        <v>0</v>
      </c>
      <c r="D26" s="60"/>
      <c r="E26" s="61"/>
      <c r="F26" s="61"/>
      <c r="G26" s="62"/>
      <c r="H26" s="10"/>
      <c r="I26" s="10"/>
      <c r="J26" s="10"/>
      <c r="K26" s="63">
        <v>0</v>
      </c>
      <c r="L26" s="60"/>
      <c r="M26" s="61"/>
      <c r="N26" s="61"/>
      <c r="O26" s="61"/>
      <c r="P26" s="61"/>
      <c r="Q26" s="64">
        <v>0</v>
      </c>
      <c r="R26" s="63">
        <v>0</v>
      </c>
    </row>
    <row r="27" spans="1:18" ht="12.75" hidden="1">
      <c r="A27" s="40" t="s">
        <v>126</v>
      </c>
      <c r="B27" s="60">
        <v>217730</v>
      </c>
      <c r="C27" s="107">
        <v>109372</v>
      </c>
      <c r="D27" s="60">
        <v>749</v>
      </c>
      <c r="E27" s="61">
        <v>87870</v>
      </c>
      <c r="F27" s="61">
        <v>20059</v>
      </c>
      <c r="G27" s="62">
        <v>0</v>
      </c>
      <c r="H27" s="10">
        <v>0</v>
      </c>
      <c r="I27" s="10">
        <v>0</v>
      </c>
      <c r="J27" s="10">
        <v>694</v>
      </c>
      <c r="K27" s="63">
        <v>109372</v>
      </c>
      <c r="L27" s="60">
        <v>0</v>
      </c>
      <c r="M27" s="61">
        <v>256</v>
      </c>
      <c r="N27" s="61">
        <v>0</v>
      </c>
      <c r="O27" s="61">
        <v>3235</v>
      </c>
      <c r="P27" s="61">
        <v>5775</v>
      </c>
      <c r="Q27" s="64">
        <v>9266</v>
      </c>
      <c r="R27" s="63">
        <v>118638</v>
      </c>
    </row>
    <row r="28" spans="1:18" ht="12.75" hidden="1">
      <c r="A28" s="40" t="s">
        <v>35</v>
      </c>
      <c r="B28" s="60"/>
      <c r="C28" s="107">
        <v>0</v>
      </c>
      <c r="D28" s="60"/>
      <c r="E28" s="61"/>
      <c r="F28" s="61"/>
      <c r="G28" s="62"/>
      <c r="H28" s="10"/>
      <c r="I28" s="10"/>
      <c r="J28" s="10"/>
      <c r="K28" s="63">
        <v>0</v>
      </c>
      <c r="L28" s="60"/>
      <c r="M28" s="61"/>
      <c r="N28" s="61"/>
      <c r="O28" s="61"/>
      <c r="P28" s="61"/>
      <c r="Q28" s="64">
        <v>0</v>
      </c>
      <c r="R28" s="63">
        <v>0</v>
      </c>
    </row>
    <row r="29" spans="1:18" ht="12.75">
      <c r="A29" s="40" t="s">
        <v>36</v>
      </c>
      <c r="B29" s="60">
        <v>140020</v>
      </c>
      <c r="C29" s="107">
        <v>45046</v>
      </c>
      <c r="D29" s="60">
        <v>301</v>
      </c>
      <c r="E29" s="61">
        <v>32746</v>
      </c>
      <c r="F29" s="61">
        <v>10927</v>
      </c>
      <c r="G29" s="62">
        <v>0</v>
      </c>
      <c r="H29" s="10">
        <v>0</v>
      </c>
      <c r="I29" s="10">
        <v>0</v>
      </c>
      <c r="J29" s="10">
        <v>1072</v>
      </c>
      <c r="K29" s="63">
        <v>45046</v>
      </c>
      <c r="L29" s="60">
        <v>0</v>
      </c>
      <c r="M29" s="61">
        <v>394</v>
      </c>
      <c r="N29" s="61">
        <v>0</v>
      </c>
      <c r="O29" s="61">
        <v>2875</v>
      </c>
      <c r="P29" s="61">
        <v>1272</v>
      </c>
      <c r="Q29" s="64">
        <v>4541</v>
      </c>
      <c r="R29" s="63">
        <v>49587</v>
      </c>
    </row>
    <row r="30" spans="1:18" ht="12.75">
      <c r="A30" s="40" t="s">
        <v>37</v>
      </c>
      <c r="B30" s="60">
        <v>1194702</v>
      </c>
      <c r="C30" s="107">
        <v>920041</v>
      </c>
      <c r="D30" s="60">
        <v>937</v>
      </c>
      <c r="E30" s="61">
        <v>784313</v>
      </c>
      <c r="F30" s="61">
        <v>134213</v>
      </c>
      <c r="G30" s="62">
        <v>578</v>
      </c>
      <c r="H30" s="10">
        <v>0</v>
      </c>
      <c r="I30" s="10">
        <v>0</v>
      </c>
      <c r="J30" s="10">
        <v>0</v>
      </c>
      <c r="K30" s="63">
        <v>920041</v>
      </c>
      <c r="L30" s="60">
        <v>555</v>
      </c>
      <c r="M30" s="61">
        <v>1588</v>
      </c>
      <c r="N30" s="61">
        <v>0</v>
      </c>
      <c r="O30" s="61">
        <v>12914</v>
      </c>
      <c r="P30" s="61">
        <v>2347</v>
      </c>
      <c r="Q30" s="64">
        <v>17404</v>
      </c>
      <c r="R30" s="63">
        <v>937445</v>
      </c>
    </row>
    <row r="31" spans="1:18" ht="12.75">
      <c r="A31" s="40" t="s">
        <v>38</v>
      </c>
      <c r="B31" s="60">
        <v>2181461</v>
      </c>
      <c r="C31" s="107">
        <v>1883743</v>
      </c>
      <c r="D31" s="60">
        <v>1735</v>
      </c>
      <c r="E31" s="61">
        <v>1711776</v>
      </c>
      <c r="F31" s="61">
        <v>158409</v>
      </c>
      <c r="G31" s="62">
        <v>4351</v>
      </c>
      <c r="H31" s="10">
        <v>0</v>
      </c>
      <c r="I31" s="10">
        <v>0</v>
      </c>
      <c r="J31" s="10">
        <v>7472</v>
      </c>
      <c r="K31" s="63">
        <v>1883743</v>
      </c>
      <c r="L31" s="60">
        <v>0</v>
      </c>
      <c r="M31" s="61">
        <v>2612</v>
      </c>
      <c r="N31" s="61">
        <v>0</v>
      </c>
      <c r="O31" s="61">
        <v>28689</v>
      </c>
      <c r="P31" s="61">
        <v>1567</v>
      </c>
      <c r="Q31" s="64">
        <v>32868</v>
      </c>
      <c r="R31" s="63">
        <v>1916611</v>
      </c>
    </row>
    <row r="32" spans="1:18" ht="12.75">
      <c r="A32" s="40" t="s">
        <v>39</v>
      </c>
      <c r="B32" s="60">
        <v>1301924</v>
      </c>
      <c r="C32" s="107">
        <v>1009594</v>
      </c>
      <c r="D32" s="60">
        <v>1178</v>
      </c>
      <c r="E32" s="61">
        <v>923145</v>
      </c>
      <c r="F32" s="61">
        <v>80775</v>
      </c>
      <c r="G32" s="62">
        <v>3544</v>
      </c>
      <c r="H32" s="10">
        <v>0</v>
      </c>
      <c r="I32" s="10">
        <v>0</v>
      </c>
      <c r="J32" s="10">
        <v>952</v>
      </c>
      <c r="K32" s="63">
        <v>1009594</v>
      </c>
      <c r="L32" s="60">
        <v>2149</v>
      </c>
      <c r="M32" s="61">
        <v>1420</v>
      </c>
      <c r="N32" s="61">
        <v>0</v>
      </c>
      <c r="O32" s="61">
        <v>23467</v>
      </c>
      <c r="P32" s="61">
        <v>1086</v>
      </c>
      <c r="Q32" s="64">
        <v>28122</v>
      </c>
      <c r="R32" s="63">
        <v>1037716</v>
      </c>
    </row>
    <row r="33" spans="1:18" ht="12.75">
      <c r="A33" s="40" t="s">
        <v>40</v>
      </c>
      <c r="B33" s="60">
        <v>108841</v>
      </c>
      <c r="C33" s="107">
        <v>67834</v>
      </c>
      <c r="D33" s="60">
        <v>84</v>
      </c>
      <c r="E33" s="61">
        <v>54331</v>
      </c>
      <c r="F33" s="61">
        <v>13419</v>
      </c>
      <c r="G33" s="62">
        <v>0</v>
      </c>
      <c r="H33" s="10">
        <v>0</v>
      </c>
      <c r="I33" s="10">
        <v>0</v>
      </c>
      <c r="J33" s="10">
        <v>0</v>
      </c>
      <c r="K33" s="63">
        <v>67834</v>
      </c>
      <c r="L33" s="60">
        <v>0</v>
      </c>
      <c r="M33" s="61">
        <v>0</v>
      </c>
      <c r="N33" s="61">
        <v>0</v>
      </c>
      <c r="O33" s="61">
        <v>4980</v>
      </c>
      <c r="P33" s="61">
        <v>194</v>
      </c>
      <c r="Q33" s="64">
        <v>5174</v>
      </c>
      <c r="R33" s="63">
        <v>73008</v>
      </c>
    </row>
    <row r="34" spans="1:18" ht="12.75">
      <c r="A34" s="40" t="s">
        <v>129</v>
      </c>
      <c r="B34" s="60">
        <v>245035</v>
      </c>
      <c r="C34" s="107">
        <v>126645</v>
      </c>
      <c r="D34" s="60">
        <v>829</v>
      </c>
      <c r="E34" s="61">
        <v>117544</v>
      </c>
      <c r="F34" s="61">
        <v>8272</v>
      </c>
      <c r="G34" s="62">
        <v>0</v>
      </c>
      <c r="H34" s="10">
        <v>0</v>
      </c>
      <c r="I34" s="10">
        <v>0</v>
      </c>
      <c r="J34" s="10">
        <v>0</v>
      </c>
      <c r="K34" s="63">
        <v>126645</v>
      </c>
      <c r="L34" s="60">
        <v>0</v>
      </c>
      <c r="M34" s="61">
        <v>0</v>
      </c>
      <c r="N34" s="61">
        <v>0</v>
      </c>
      <c r="O34" s="61">
        <v>4277</v>
      </c>
      <c r="P34" s="61">
        <v>298</v>
      </c>
      <c r="Q34" s="64">
        <v>4575</v>
      </c>
      <c r="R34" s="63">
        <v>131220</v>
      </c>
    </row>
    <row r="35" spans="1:18" ht="12.75">
      <c r="A35" s="40" t="s">
        <v>130</v>
      </c>
      <c r="B35" s="60">
        <v>637584</v>
      </c>
      <c r="C35" s="107">
        <v>506096</v>
      </c>
      <c r="D35" s="60">
        <v>427</v>
      </c>
      <c r="E35" s="61">
        <v>495640</v>
      </c>
      <c r="F35" s="61">
        <v>10029</v>
      </c>
      <c r="G35" s="62">
        <v>0</v>
      </c>
      <c r="H35" s="10">
        <v>0</v>
      </c>
      <c r="I35" s="10">
        <v>0</v>
      </c>
      <c r="J35" s="10">
        <v>0</v>
      </c>
      <c r="K35" s="63">
        <v>506096</v>
      </c>
      <c r="L35" s="60">
        <v>0</v>
      </c>
      <c r="M35" s="61">
        <v>223</v>
      </c>
      <c r="N35" s="61">
        <v>0</v>
      </c>
      <c r="O35" s="61">
        <v>1974</v>
      </c>
      <c r="P35" s="61">
        <v>1125</v>
      </c>
      <c r="Q35" s="64">
        <v>3322</v>
      </c>
      <c r="R35" s="63">
        <v>509418</v>
      </c>
    </row>
    <row r="36" spans="1:18" ht="12.75">
      <c r="A36" s="40" t="s">
        <v>131</v>
      </c>
      <c r="B36" s="60">
        <v>1138190</v>
      </c>
      <c r="C36" s="107">
        <v>567376</v>
      </c>
      <c r="D36" s="60">
        <v>2574</v>
      </c>
      <c r="E36" s="61">
        <v>465043</v>
      </c>
      <c r="F36" s="61">
        <v>98540</v>
      </c>
      <c r="G36" s="62">
        <v>298</v>
      </c>
      <c r="H36" s="10">
        <v>680</v>
      </c>
      <c r="I36" s="10">
        <v>0</v>
      </c>
      <c r="J36" s="10">
        <v>921</v>
      </c>
      <c r="K36" s="63">
        <v>568056</v>
      </c>
      <c r="L36" s="60">
        <v>5610</v>
      </c>
      <c r="M36" s="61">
        <v>1960</v>
      </c>
      <c r="N36" s="61">
        <v>0</v>
      </c>
      <c r="O36" s="61">
        <v>51275</v>
      </c>
      <c r="P36" s="61">
        <v>1069</v>
      </c>
      <c r="Q36" s="64">
        <v>59914</v>
      </c>
      <c r="R36" s="63">
        <v>627970</v>
      </c>
    </row>
    <row r="37" spans="1:18" ht="12.75">
      <c r="A37" s="40" t="s">
        <v>41</v>
      </c>
      <c r="B37" s="60">
        <v>341468</v>
      </c>
      <c r="C37" s="107">
        <v>228214</v>
      </c>
      <c r="D37" s="60">
        <v>2800</v>
      </c>
      <c r="E37" s="61">
        <v>209983</v>
      </c>
      <c r="F37" s="61">
        <v>15431</v>
      </c>
      <c r="G37" s="62">
        <v>0</v>
      </c>
      <c r="H37" s="10">
        <v>0</v>
      </c>
      <c r="I37" s="10">
        <v>0</v>
      </c>
      <c r="J37" s="10">
        <v>0</v>
      </c>
      <c r="K37" s="63">
        <v>228214</v>
      </c>
      <c r="L37" s="60">
        <v>0</v>
      </c>
      <c r="M37" s="61">
        <v>53</v>
      </c>
      <c r="N37" s="61">
        <v>0</v>
      </c>
      <c r="O37" s="61">
        <v>3026</v>
      </c>
      <c r="P37" s="61">
        <v>13</v>
      </c>
      <c r="Q37" s="64">
        <v>3092</v>
      </c>
      <c r="R37" s="63">
        <v>231306</v>
      </c>
    </row>
    <row r="38" spans="1:18" ht="12.75">
      <c r="A38" s="40" t="s">
        <v>111</v>
      </c>
      <c r="B38" s="60">
        <v>1987894</v>
      </c>
      <c r="C38" s="107">
        <v>1810108</v>
      </c>
      <c r="D38" s="60">
        <v>422</v>
      </c>
      <c r="E38" s="61">
        <v>1767883</v>
      </c>
      <c r="F38" s="61">
        <v>13502</v>
      </c>
      <c r="G38" s="62">
        <v>0</v>
      </c>
      <c r="H38" s="10">
        <v>0</v>
      </c>
      <c r="I38" s="10">
        <v>0</v>
      </c>
      <c r="J38" s="10">
        <v>28301</v>
      </c>
      <c r="K38" s="63">
        <v>1810108</v>
      </c>
      <c r="L38" s="60">
        <v>0</v>
      </c>
      <c r="M38" s="61">
        <v>1182</v>
      </c>
      <c r="N38" s="61">
        <v>0</v>
      </c>
      <c r="O38" s="61">
        <v>11121</v>
      </c>
      <c r="P38" s="61">
        <v>581</v>
      </c>
      <c r="Q38" s="64">
        <v>12884</v>
      </c>
      <c r="R38" s="63">
        <v>1822992</v>
      </c>
    </row>
    <row r="39" spans="1:18" ht="12.75" hidden="1">
      <c r="A39" s="40" t="s">
        <v>42</v>
      </c>
      <c r="B39" s="60"/>
      <c r="C39" s="107">
        <v>0</v>
      </c>
      <c r="D39" s="60"/>
      <c r="E39" s="61"/>
      <c r="F39" s="61"/>
      <c r="G39" s="62"/>
      <c r="H39" s="10"/>
      <c r="I39" s="10"/>
      <c r="J39" s="10"/>
      <c r="K39" s="63">
        <v>0</v>
      </c>
      <c r="L39" s="60"/>
      <c r="M39" s="61"/>
      <c r="N39" s="61"/>
      <c r="O39" s="61"/>
      <c r="P39" s="61"/>
      <c r="Q39" s="64">
        <v>0</v>
      </c>
      <c r="R39" s="63">
        <v>0</v>
      </c>
    </row>
    <row r="40" spans="1:18" ht="12.75">
      <c r="A40" s="40" t="s">
        <v>43</v>
      </c>
      <c r="B40" s="60">
        <v>657876</v>
      </c>
      <c r="C40" s="107">
        <v>436872</v>
      </c>
      <c r="D40" s="60">
        <v>460</v>
      </c>
      <c r="E40" s="61">
        <v>370357</v>
      </c>
      <c r="F40" s="61">
        <v>51569</v>
      </c>
      <c r="G40" s="62">
        <v>14486</v>
      </c>
      <c r="H40" s="10">
        <v>3720</v>
      </c>
      <c r="I40" s="10">
        <v>0</v>
      </c>
      <c r="J40" s="10">
        <v>0</v>
      </c>
      <c r="K40" s="63">
        <v>440592</v>
      </c>
      <c r="L40" s="60">
        <v>3001</v>
      </c>
      <c r="M40" s="61">
        <v>4856</v>
      </c>
      <c r="N40" s="61">
        <v>0</v>
      </c>
      <c r="O40" s="61">
        <v>6509</v>
      </c>
      <c r="P40" s="61">
        <v>3864</v>
      </c>
      <c r="Q40" s="64">
        <v>18230</v>
      </c>
      <c r="R40" s="63">
        <v>458822</v>
      </c>
    </row>
    <row r="41" spans="1:18" ht="12.75">
      <c r="A41" s="40" t="s">
        <v>44</v>
      </c>
      <c r="B41" s="60">
        <v>535367</v>
      </c>
      <c r="C41" s="107">
        <v>428818</v>
      </c>
      <c r="D41" s="60">
        <v>17</v>
      </c>
      <c r="E41" s="61">
        <v>402257</v>
      </c>
      <c r="F41" s="61">
        <v>23743</v>
      </c>
      <c r="G41" s="62">
        <v>2801</v>
      </c>
      <c r="H41" s="10">
        <v>0</v>
      </c>
      <c r="I41" s="10">
        <v>0</v>
      </c>
      <c r="J41" s="10">
        <v>0</v>
      </c>
      <c r="K41" s="63">
        <v>428818</v>
      </c>
      <c r="L41" s="60">
        <v>557</v>
      </c>
      <c r="M41" s="61">
        <v>358</v>
      </c>
      <c r="N41" s="61">
        <v>0</v>
      </c>
      <c r="O41" s="61">
        <v>77</v>
      </c>
      <c r="P41" s="61">
        <v>1376</v>
      </c>
      <c r="Q41" s="64">
        <v>2368</v>
      </c>
      <c r="R41" s="63">
        <v>431186</v>
      </c>
    </row>
    <row r="42" spans="1:18" ht="12.75">
      <c r="A42" s="40" t="s">
        <v>45</v>
      </c>
      <c r="B42" s="60">
        <v>609913</v>
      </c>
      <c r="C42" s="107">
        <v>494357</v>
      </c>
      <c r="D42" s="60">
        <v>72</v>
      </c>
      <c r="E42" s="61">
        <v>485725</v>
      </c>
      <c r="F42" s="61">
        <v>8560</v>
      </c>
      <c r="G42" s="62">
        <v>0</v>
      </c>
      <c r="H42" s="10">
        <v>0</v>
      </c>
      <c r="I42" s="10">
        <v>0</v>
      </c>
      <c r="J42" s="10">
        <v>0</v>
      </c>
      <c r="K42" s="63">
        <v>494357</v>
      </c>
      <c r="L42" s="60">
        <v>0</v>
      </c>
      <c r="M42" s="61">
        <v>1340</v>
      </c>
      <c r="N42" s="61">
        <v>0</v>
      </c>
      <c r="O42" s="61">
        <v>4115</v>
      </c>
      <c r="P42" s="61">
        <v>80</v>
      </c>
      <c r="Q42" s="64">
        <v>5535</v>
      </c>
      <c r="R42" s="63">
        <v>499892</v>
      </c>
    </row>
    <row r="43" spans="1:18" ht="13.5" thickBot="1">
      <c r="A43" s="40" t="s">
        <v>46</v>
      </c>
      <c r="B43" s="60">
        <v>569301</v>
      </c>
      <c r="C43" s="107">
        <v>245013</v>
      </c>
      <c r="D43" s="60">
        <v>288</v>
      </c>
      <c r="E43" s="61">
        <v>120950</v>
      </c>
      <c r="F43" s="61">
        <v>34215</v>
      </c>
      <c r="G43" s="62">
        <v>89560</v>
      </c>
      <c r="H43" s="10">
        <v>2014</v>
      </c>
      <c r="I43" s="10">
        <v>0</v>
      </c>
      <c r="J43" s="10">
        <v>0</v>
      </c>
      <c r="K43" s="63">
        <v>247027</v>
      </c>
      <c r="L43" s="60">
        <v>7155</v>
      </c>
      <c r="M43" s="61">
        <v>9345</v>
      </c>
      <c r="N43" s="61">
        <v>0</v>
      </c>
      <c r="O43" s="61">
        <v>122</v>
      </c>
      <c r="P43" s="61">
        <v>1737</v>
      </c>
      <c r="Q43" s="64">
        <v>18359</v>
      </c>
      <c r="R43" s="63">
        <v>265386</v>
      </c>
    </row>
    <row r="44" spans="1:18" ht="13.5" thickTop="1">
      <c r="A44" s="88" t="s">
        <v>47</v>
      </c>
      <c r="B44" s="97">
        <v>50992922</v>
      </c>
      <c r="C44" s="99">
        <v>44270043</v>
      </c>
      <c r="D44" s="89">
        <v>22101</v>
      </c>
      <c r="E44" s="90">
        <v>43177462</v>
      </c>
      <c r="F44" s="90">
        <v>897713</v>
      </c>
      <c r="G44" s="91">
        <v>128030</v>
      </c>
      <c r="H44" s="92">
        <v>6414</v>
      </c>
      <c r="I44" s="92">
        <v>0</v>
      </c>
      <c r="J44" s="92">
        <v>44737</v>
      </c>
      <c r="K44" s="92">
        <v>44276457</v>
      </c>
      <c r="L44" s="89">
        <v>20665</v>
      </c>
      <c r="M44" s="90">
        <v>66468</v>
      </c>
      <c r="N44" s="90">
        <v>0</v>
      </c>
      <c r="O44" s="90">
        <v>232040</v>
      </c>
      <c r="P44" s="90">
        <v>57420</v>
      </c>
      <c r="Q44" s="91">
        <v>376593</v>
      </c>
      <c r="R44" s="92">
        <v>44653050</v>
      </c>
    </row>
    <row r="45" spans="1:18" ht="13.5" thickBot="1">
      <c r="A45" s="80" t="s">
        <v>48</v>
      </c>
      <c r="B45" s="98">
        <v>15445145</v>
      </c>
      <c r="C45" s="108">
        <v>11223995</v>
      </c>
      <c r="D45" s="81">
        <v>50432</v>
      </c>
      <c r="E45" s="82">
        <v>3795159</v>
      </c>
      <c r="F45" s="82">
        <v>53501</v>
      </c>
      <c r="G45" s="83">
        <v>10694</v>
      </c>
      <c r="H45" s="84">
        <v>1191010</v>
      </c>
      <c r="I45" s="84">
        <v>1909735</v>
      </c>
      <c r="J45" s="84">
        <v>7314209</v>
      </c>
      <c r="K45" s="86">
        <v>14324740</v>
      </c>
      <c r="L45" s="81">
        <v>16527</v>
      </c>
      <c r="M45" s="82">
        <v>665906</v>
      </c>
      <c r="N45" s="82">
        <v>0</v>
      </c>
      <c r="O45" s="82">
        <v>4835564</v>
      </c>
      <c r="P45" s="82">
        <v>34986</v>
      </c>
      <c r="Q45" s="85">
        <v>5552983</v>
      </c>
      <c r="R45" s="86">
        <v>19877723</v>
      </c>
    </row>
    <row r="46" spans="1:18" ht="13.5" thickTop="1">
      <c r="A46" s="88" t="s">
        <v>49</v>
      </c>
      <c r="B46" s="97">
        <v>66438067</v>
      </c>
      <c r="C46" s="99">
        <v>55494038</v>
      </c>
      <c r="D46" s="89">
        <v>72533</v>
      </c>
      <c r="E46" s="90">
        <v>46972621</v>
      </c>
      <c r="F46" s="90">
        <v>951214</v>
      </c>
      <c r="G46" s="91">
        <v>138724</v>
      </c>
      <c r="H46" s="92">
        <v>1197424</v>
      </c>
      <c r="I46" s="92">
        <v>1909735</v>
      </c>
      <c r="J46" s="92">
        <v>7358946</v>
      </c>
      <c r="K46" s="92">
        <v>58601197</v>
      </c>
      <c r="L46" s="89">
        <v>37192</v>
      </c>
      <c r="M46" s="90">
        <v>732374</v>
      </c>
      <c r="N46" s="90">
        <v>0</v>
      </c>
      <c r="O46" s="90">
        <v>5067604</v>
      </c>
      <c r="P46" s="90">
        <v>92406</v>
      </c>
      <c r="Q46" s="91">
        <v>5929576</v>
      </c>
      <c r="R46" s="92">
        <v>64530773</v>
      </c>
    </row>
    <row r="47" ht="12.75">
      <c r="A47" s="4"/>
    </row>
    <row r="48" s="71" customFormat="1" ht="12.75"/>
    <row r="49" s="71" customFormat="1" ht="12.75"/>
    <row r="50" s="71" customFormat="1" ht="12.75"/>
    <row r="51" s="71" customFormat="1" ht="12.75"/>
    <row r="52" s="71" customFormat="1" ht="12.75"/>
    <row r="53" s="71" customFormat="1" ht="12.75"/>
    <row r="54" s="71" customFormat="1" ht="12.75"/>
    <row r="55" s="71" customFormat="1" ht="12.75"/>
    <row r="56" s="71" customFormat="1" ht="12.75"/>
    <row r="57" s="71" customFormat="1" ht="12.75"/>
    <row r="58" s="71" customFormat="1" ht="12.75"/>
    <row r="59" s="71" customFormat="1" ht="12.75"/>
    <row r="60" s="71" customFormat="1" ht="12.75"/>
    <row r="61" s="71" customFormat="1" ht="12.75"/>
    <row r="62" s="71" customFormat="1" ht="12.75"/>
    <row r="63" s="71" customFormat="1" ht="12.75"/>
    <row r="64" s="71" customFormat="1" ht="12.75"/>
    <row r="65" s="71" customFormat="1" ht="12.75"/>
    <row r="66" s="71" customFormat="1" ht="12.75"/>
    <row r="67" s="71" customFormat="1" ht="12.75"/>
    <row r="68" s="71" customFormat="1" ht="12.75"/>
    <row r="69" s="71" customFormat="1" ht="12.75"/>
    <row r="70" s="71" customFormat="1" ht="12.75"/>
    <row r="71" s="71" customFormat="1" ht="12.75"/>
    <row r="72" s="71" customFormat="1" ht="12.75"/>
    <row r="73" s="71" customFormat="1" ht="12.75"/>
    <row r="74" s="71" customFormat="1" ht="12.75"/>
    <row r="75" s="71" customFormat="1" ht="12.75"/>
    <row r="76" s="71" customFormat="1" ht="12.75"/>
    <row r="77" s="71" customFormat="1" ht="12.75"/>
    <row r="78" s="71" customFormat="1" ht="12.75"/>
    <row r="79" s="71" customFormat="1" ht="12.75"/>
    <row r="80" s="71" customFormat="1" ht="12.75"/>
    <row r="81" s="71" customFormat="1" ht="12.75"/>
    <row r="82" s="71" customFormat="1" ht="12.75"/>
    <row r="83" s="71" customFormat="1" ht="12.75"/>
    <row r="84" s="71" customFormat="1" ht="12.75"/>
    <row r="85" s="71" customFormat="1" ht="12.75"/>
    <row r="86" s="71" customFormat="1" ht="12.75"/>
    <row r="87" s="71" customFormat="1" ht="12.75"/>
    <row r="88" s="71" customFormat="1" ht="12.75"/>
    <row r="89" s="71" customFormat="1" ht="12.75"/>
    <row r="90" s="71" customFormat="1" ht="12.75"/>
    <row r="91" s="71" customFormat="1" ht="12.75"/>
    <row r="92" s="71" customFormat="1" ht="12.75"/>
    <row r="93" s="71" customFormat="1" ht="12.75"/>
    <row r="94" s="71" customFormat="1" ht="12.75"/>
    <row r="95" s="71" customFormat="1" ht="12.75"/>
    <row r="96" s="71" customFormat="1" ht="12.75"/>
    <row r="97" s="71" customFormat="1" ht="12.75"/>
    <row r="98" s="71" customFormat="1" ht="12.75"/>
    <row r="99" s="71" customFormat="1" ht="12.75"/>
    <row r="100" s="71" customFormat="1" ht="12.75"/>
    <row r="101" s="71" customFormat="1" ht="12.75"/>
    <row r="102" s="71" customFormat="1" ht="12.75"/>
    <row r="103" s="71" customFormat="1" ht="12.75"/>
    <row r="104" s="71" customFormat="1" ht="12.75"/>
    <row r="105" s="71" customFormat="1" ht="12.75"/>
    <row r="106" s="71" customFormat="1" ht="12.75"/>
    <row r="107" s="71" customFormat="1" ht="12.75"/>
    <row r="108" s="71" customFormat="1" ht="12.75"/>
    <row r="109" s="71" customFormat="1" ht="12.75"/>
    <row r="110" s="71" customFormat="1" ht="12.75"/>
    <row r="111" s="71" customFormat="1" ht="12.75"/>
    <row r="112" s="71" customFormat="1" ht="12.75"/>
    <row r="113" s="71" customFormat="1" ht="12.75"/>
    <row r="114" s="71" customFormat="1" ht="12.75"/>
    <row r="115" s="71" customFormat="1" ht="12.75"/>
    <row r="116" s="71" customFormat="1" ht="12.75"/>
    <row r="117" s="71" customFormat="1" ht="12.75"/>
    <row r="118" s="71" customFormat="1" ht="12.75"/>
    <row r="119" s="71" customFormat="1" ht="12.75"/>
    <row r="120" s="71" customFormat="1" ht="12.75"/>
    <row r="121" s="71" customFormat="1" ht="12.75"/>
    <row r="122" s="71" customFormat="1" ht="12.75"/>
    <row r="123" s="71" customFormat="1" ht="12.75"/>
    <row r="124" s="71" customFormat="1" ht="12.75"/>
    <row r="125" s="71" customFormat="1" ht="12.75"/>
    <row r="126" s="71" customFormat="1" ht="12.75"/>
    <row r="127" s="71" customFormat="1" ht="12.75"/>
    <row r="128" s="71" customFormat="1" ht="12.75"/>
    <row r="129" s="71" customFormat="1" ht="12.75"/>
    <row r="130" s="71" customFormat="1" ht="12.75"/>
    <row r="131" s="71" customFormat="1" ht="12.75"/>
    <row r="132" s="71" customFormat="1" ht="12.75"/>
    <row r="133" s="71" customFormat="1" ht="12.75"/>
    <row r="134" s="71" customFormat="1" ht="12.75"/>
    <row r="135" s="71" customFormat="1" ht="12.75"/>
    <row r="136" s="71" customFormat="1" ht="12.75"/>
    <row r="137" s="71" customFormat="1" ht="12.75"/>
    <row r="138" s="71" customFormat="1" ht="12.75"/>
    <row r="139" s="71" customFormat="1" ht="12.75"/>
    <row r="140" s="71" customFormat="1" ht="12.75"/>
    <row r="141" s="71" customFormat="1" ht="12.75"/>
    <row r="142" s="71" customFormat="1" ht="12.75"/>
    <row r="143" s="71" customFormat="1" ht="12.75"/>
    <row r="144" s="71" customFormat="1" ht="12.75"/>
    <row r="145" s="71" customFormat="1" ht="12.75"/>
    <row r="146" s="71" customFormat="1" ht="12.75"/>
    <row r="147" s="71" customFormat="1" ht="12.75"/>
    <row r="148" s="71" customFormat="1" ht="12.75"/>
    <row r="149" s="71" customFormat="1" ht="12.75"/>
    <row r="150" s="71" customFormat="1" ht="12.75"/>
    <row r="151" s="71" customFormat="1" ht="12.75"/>
    <row r="152" s="71" customFormat="1" ht="12.75"/>
    <row r="153" s="71" customFormat="1" ht="12.75"/>
    <row r="154" s="71" customFormat="1" ht="12.75"/>
    <row r="155" s="71" customFormat="1" ht="12.75"/>
    <row r="156" s="71" customFormat="1" ht="12.75"/>
    <row r="157" s="71" customFormat="1" ht="12.75"/>
    <row r="158" s="71" customFormat="1" ht="12.75"/>
    <row r="159" s="71" customFormat="1" ht="12.75"/>
    <row r="160" s="71" customFormat="1" ht="12.75"/>
    <row r="161" s="71" customFormat="1" ht="12.75"/>
    <row r="162" s="71" customFormat="1" ht="12.75"/>
    <row r="163" s="71" customFormat="1" ht="12.75"/>
    <row r="164" s="71" customFormat="1" ht="12.75"/>
    <row r="165" s="71" customFormat="1" ht="12.75"/>
    <row r="166" s="71" customFormat="1" ht="12.75"/>
    <row r="167" s="71" customFormat="1" ht="12.75"/>
    <row r="168" s="71" customFormat="1" ht="12.75"/>
    <row r="169" s="71" customFormat="1" ht="12.75"/>
    <row r="170" s="71" customFormat="1" ht="12.75"/>
    <row r="171" s="71" customFormat="1" ht="12.75"/>
    <row r="172" s="71" customFormat="1" ht="12.75"/>
    <row r="173" s="71" customFormat="1" ht="12.75"/>
    <row r="174" s="71" customFormat="1" ht="12.75"/>
    <row r="175" s="71" customFormat="1" ht="12.75"/>
    <row r="176" s="71" customFormat="1" ht="12.75"/>
    <row r="177" s="71" customFormat="1" ht="12.75"/>
    <row r="178" s="71" customFormat="1" ht="12.75"/>
    <row r="179" s="71" customFormat="1" ht="12.75"/>
    <row r="180" s="71" customFormat="1" ht="12.75"/>
    <row r="181" s="71" customFormat="1" ht="12.75"/>
    <row r="182" s="71" customFormat="1" ht="12.75"/>
    <row r="183" s="71" customFormat="1" ht="12.75"/>
    <row r="184" s="71" customFormat="1" ht="12.75"/>
    <row r="185" s="71" customFormat="1" ht="12.75"/>
    <row r="186" s="71" customFormat="1" ht="12.75"/>
    <row r="187" s="71" customFormat="1" ht="12.75"/>
    <row r="188" s="71" customFormat="1" ht="12.75"/>
    <row r="189" s="71" customFormat="1" ht="12.75"/>
    <row r="190" s="71" customFormat="1" ht="12.75"/>
    <row r="191" s="71" customFormat="1" ht="12.75"/>
    <row r="192" s="71" customFormat="1" ht="12.75"/>
    <row r="193" s="71" customFormat="1" ht="12.75"/>
    <row r="194" s="71" customFormat="1" ht="12.75"/>
    <row r="195" s="71" customFormat="1" ht="12.75"/>
    <row r="196" s="71" customFormat="1" ht="12.75"/>
    <row r="197" s="71" customFormat="1" ht="12.75"/>
    <row r="198" s="71" customFormat="1" ht="12.75"/>
    <row r="199" s="71" customFormat="1" ht="12.75"/>
    <row r="200" s="71" customFormat="1" ht="12.75"/>
    <row r="201" s="71" customFormat="1" ht="12.75"/>
    <row r="202" s="71" customFormat="1" ht="12.75"/>
    <row r="203" s="71" customFormat="1" ht="12.75"/>
    <row r="204" s="71" customFormat="1" ht="12.75"/>
    <row r="205" s="71" customFormat="1" ht="12.75"/>
    <row r="206" s="71" customFormat="1" ht="12.75"/>
    <row r="207" s="71" customFormat="1" ht="12.75"/>
    <row r="208" s="71" customFormat="1" ht="12.75"/>
    <row r="209" s="71" customFormat="1" ht="12.75"/>
    <row r="210" s="71" customFormat="1" ht="12.75"/>
    <row r="211" s="71" customFormat="1" ht="12.75"/>
    <row r="212" s="71" customFormat="1" ht="12.75"/>
    <row r="213" s="71" customFormat="1" ht="12.75"/>
    <row r="214" s="71" customFormat="1" ht="12.75"/>
    <row r="215" s="71" customFormat="1" ht="12.75"/>
    <row r="216" s="71" customFormat="1" ht="12.75"/>
    <row r="217" s="71" customFormat="1" ht="12.75"/>
    <row r="218" s="71" customFormat="1" ht="12.75"/>
    <row r="219" s="71" customFormat="1" ht="12.75"/>
    <row r="220" s="71" customFormat="1" ht="12.75"/>
    <row r="221" s="71" customFormat="1" ht="12.75"/>
    <row r="222" s="71" customFormat="1" ht="12.75"/>
    <row r="223" s="71" customFormat="1" ht="12.75"/>
    <row r="224" s="71" customFormat="1" ht="12.75"/>
    <row r="225" s="71" customFormat="1" ht="12.75"/>
    <row r="226" s="71" customFormat="1" ht="12.75"/>
    <row r="227" s="71" customFormat="1" ht="12.75"/>
    <row r="228" s="71" customFormat="1" ht="12.75"/>
    <row r="229" s="71" customFormat="1" ht="12.75"/>
    <row r="230" s="71" customFormat="1" ht="12.75"/>
  </sheetData>
  <sheetProtection/>
  <mergeCells count="1">
    <mergeCell ref="B2:C2"/>
  </mergeCells>
  <printOptions horizontalCentered="1"/>
  <pageMargins left="0.1968503937007874" right="0.1968503937007874" top="1.3779527559055118" bottom="0.1968503937007874" header="0.7874015748031497" footer="0.11811023622047245"/>
  <pageSetup blackAndWhite="1" horizontalDpi="300" verticalDpi="300" orientation="landscape" paperSize="9" scale="80" r:id="rId1"/>
  <headerFooter alignWithMargins="0">
    <oddHeader>&amp;C&amp;"Times New Roman CE,Félkövér"&amp;14 2 0 0 7.   É V I   M É R L E G
&amp;12&amp;UE s z k ö z ö k&amp;U
&amp;R&amp;"Times New Roman,Normál"15/2008 (IV.28.) sz. önk. rendelet
11. számú melléklet
(ezer Ft-ban)</oddHeader>
    <oddFooter>&amp;L&amp;"Times New Roman,Normál"&amp;D&amp;C&amp;"Times New Roman,Normál"&amp;Z&amp;F\&amp;A          Oláhné Pásztor Andrea&amp;R&amp;"Times New Roman CE,Normál"&amp;P. oldal/&amp;N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E22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22.28125" style="1" customWidth="1"/>
    <col min="2" max="3" width="11.7109375" style="1" customWidth="1"/>
    <col min="4" max="4" width="9.8515625" style="1" customWidth="1"/>
    <col min="5" max="6" width="11.7109375" style="1" customWidth="1"/>
    <col min="7" max="7" width="11.00390625" style="1" customWidth="1"/>
    <col min="8" max="12" width="11.7109375" style="1" customWidth="1"/>
    <col min="13" max="13" width="10.140625" style="1" customWidth="1"/>
    <col min="14" max="14" width="4.7109375" style="111" hidden="1" customWidth="1"/>
    <col min="15" max="187" width="9.140625" style="71" customWidth="1"/>
    <col min="188" max="16384" width="9.140625" style="1" customWidth="1"/>
  </cols>
  <sheetData>
    <row r="1" spans="1:14" ht="12.75">
      <c r="A1" s="39" t="s">
        <v>0</v>
      </c>
      <c r="B1" s="75" t="s">
        <v>50</v>
      </c>
      <c r="C1" s="75"/>
      <c r="D1" s="75"/>
      <c r="E1" s="52"/>
      <c r="F1" s="75" t="s">
        <v>51</v>
      </c>
      <c r="G1" s="75"/>
      <c r="H1" s="75"/>
      <c r="I1" s="43" t="s">
        <v>52</v>
      </c>
      <c r="J1" s="49"/>
      <c r="K1" s="49"/>
      <c r="L1" s="45"/>
      <c r="M1" s="46" t="s">
        <v>53</v>
      </c>
      <c r="N1" s="111" t="s">
        <v>144</v>
      </c>
    </row>
    <row r="2" spans="1:14" ht="12.75">
      <c r="A2" s="40"/>
      <c r="B2" s="65" t="s">
        <v>54</v>
      </c>
      <c r="C2" s="66" t="s">
        <v>55</v>
      </c>
      <c r="D2" s="101" t="s">
        <v>107</v>
      </c>
      <c r="E2" s="73" t="s">
        <v>56</v>
      </c>
      <c r="F2" s="65" t="s">
        <v>57</v>
      </c>
      <c r="G2" s="76" t="s">
        <v>58</v>
      </c>
      <c r="H2" s="78" t="s">
        <v>51</v>
      </c>
      <c r="I2" s="65" t="s">
        <v>59</v>
      </c>
      <c r="J2" s="66" t="s">
        <v>60</v>
      </c>
      <c r="K2" s="66" t="s">
        <v>61</v>
      </c>
      <c r="L2" s="73" t="s">
        <v>62</v>
      </c>
      <c r="M2" s="47" t="s">
        <v>20</v>
      </c>
      <c r="N2" s="111" t="s">
        <v>145</v>
      </c>
    </row>
    <row r="3" spans="1:13" ht="12.75">
      <c r="A3" s="40"/>
      <c r="B3" s="65" t="s">
        <v>63</v>
      </c>
      <c r="C3" s="66" t="s">
        <v>141</v>
      </c>
      <c r="D3" s="76" t="s">
        <v>65</v>
      </c>
      <c r="E3" s="73" t="s">
        <v>63</v>
      </c>
      <c r="F3" s="65" t="s">
        <v>64</v>
      </c>
      <c r="G3" s="76" t="s">
        <v>65</v>
      </c>
      <c r="H3" s="78" t="s">
        <v>26</v>
      </c>
      <c r="I3" s="65" t="s">
        <v>66</v>
      </c>
      <c r="J3" s="66" t="s">
        <v>66</v>
      </c>
      <c r="K3" s="66" t="s">
        <v>67</v>
      </c>
      <c r="L3" s="73" t="s">
        <v>68</v>
      </c>
      <c r="M3" s="47" t="s">
        <v>26</v>
      </c>
    </row>
    <row r="4" spans="1:13" ht="12.75">
      <c r="A4" s="41"/>
      <c r="B4" s="68"/>
      <c r="C4" s="70"/>
      <c r="D4" s="77"/>
      <c r="E4" s="74" t="s">
        <v>26</v>
      </c>
      <c r="F4" s="68" t="s">
        <v>65</v>
      </c>
      <c r="G4" s="77"/>
      <c r="H4" s="79"/>
      <c r="I4" s="68" t="s">
        <v>69</v>
      </c>
      <c r="J4" s="70" t="s">
        <v>69</v>
      </c>
      <c r="K4" s="70" t="s">
        <v>70</v>
      </c>
      <c r="L4" s="74" t="s">
        <v>26</v>
      </c>
      <c r="M4" s="51"/>
    </row>
    <row r="5" spans="1:14" ht="12.75">
      <c r="A5" s="53" t="s">
        <v>31</v>
      </c>
      <c r="B5" s="54">
        <v>191219</v>
      </c>
      <c r="C5" s="55">
        <v>31980164</v>
      </c>
      <c r="D5" s="102">
        <v>0</v>
      </c>
      <c r="E5" s="59">
        <f>SUM(B5:D5)</f>
        <v>32171383</v>
      </c>
      <c r="F5" s="54">
        <v>3794</v>
      </c>
      <c r="G5" s="55">
        <v>0</v>
      </c>
      <c r="H5" s="59">
        <f>SUM(F5:G5)</f>
        <v>3794</v>
      </c>
      <c r="I5" s="54">
        <v>0</v>
      </c>
      <c r="J5" s="55">
        <v>21924</v>
      </c>
      <c r="K5" s="55">
        <v>654</v>
      </c>
      <c r="L5" s="59">
        <f>SUM(I5:K5)</f>
        <v>22578</v>
      </c>
      <c r="M5" s="58">
        <f>E5+H5+L5</f>
        <v>32197755</v>
      </c>
      <c r="N5" s="112">
        <f>Eszközök!R6-Források!M5</f>
        <v>0</v>
      </c>
    </row>
    <row r="6" spans="1:14" ht="12.75" hidden="1">
      <c r="A6" s="40" t="s">
        <v>32</v>
      </c>
      <c r="B6" s="60"/>
      <c r="C6" s="61"/>
      <c r="D6" s="103"/>
      <c r="E6" s="105">
        <f aca="true" t="shared" si="0" ref="E6:E42">SUM(B6:D6)</f>
        <v>0</v>
      </c>
      <c r="F6" s="60"/>
      <c r="G6" s="61"/>
      <c r="H6" s="64">
        <f aca="true" t="shared" si="1" ref="H6:H18">SUM(F6:G6)</f>
        <v>0</v>
      </c>
      <c r="I6" s="60"/>
      <c r="J6" s="61"/>
      <c r="K6" s="61"/>
      <c r="L6" s="64">
        <f aca="true" t="shared" si="2" ref="L6:L18">SUM(I6:K6)</f>
        <v>0</v>
      </c>
      <c r="M6" s="63">
        <f aca="true" t="shared" si="3" ref="M6:M18">E6+H6+L6</f>
        <v>0</v>
      </c>
      <c r="N6" s="112">
        <f>Eszközök!R7-Források!M6</f>
        <v>0</v>
      </c>
    </row>
    <row r="7" spans="1:14" ht="12.75">
      <c r="A7" s="40" t="s">
        <v>33</v>
      </c>
      <c r="B7" s="60">
        <v>39848</v>
      </c>
      <c r="C7" s="61">
        <v>160195</v>
      </c>
      <c r="D7" s="103">
        <v>0</v>
      </c>
      <c r="E7" s="105">
        <f t="shared" si="0"/>
        <v>200043</v>
      </c>
      <c r="F7" s="60">
        <v>19849</v>
      </c>
      <c r="G7" s="61">
        <v>0</v>
      </c>
      <c r="H7" s="64">
        <f t="shared" si="1"/>
        <v>19849</v>
      </c>
      <c r="I7" s="60">
        <v>0</v>
      </c>
      <c r="J7" s="61">
        <v>33848</v>
      </c>
      <c r="K7" s="61">
        <v>2827</v>
      </c>
      <c r="L7" s="64">
        <f t="shared" si="2"/>
        <v>36675</v>
      </c>
      <c r="M7" s="63">
        <f t="shared" si="3"/>
        <v>256567</v>
      </c>
      <c r="N7" s="112">
        <f>Eszközök!R8-Források!M7</f>
        <v>0</v>
      </c>
    </row>
    <row r="8" spans="1:14" ht="12.75" hidden="1">
      <c r="A8" s="40" t="s">
        <v>127</v>
      </c>
      <c r="B8" s="60"/>
      <c r="C8" s="61"/>
      <c r="D8" s="103"/>
      <c r="E8" s="105">
        <f t="shared" si="0"/>
        <v>0</v>
      </c>
      <c r="F8" s="60"/>
      <c r="G8" s="61"/>
      <c r="H8" s="64">
        <f t="shared" si="1"/>
        <v>0</v>
      </c>
      <c r="I8" s="60"/>
      <c r="J8" s="61"/>
      <c r="K8" s="61"/>
      <c r="L8" s="64">
        <f t="shared" si="2"/>
        <v>0</v>
      </c>
      <c r="M8" s="63">
        <f t="shared" si="3"/>
        <v>0</v>
      </c>
      <c r="N8" s="112">
        <f>Eszközök!R9-Források!M8</f>
        <v>0</v>
      </c>
    </row>
    <row r="9" spans="1:14" ht="12.75" hidden="1">
      <c r="A9" s="40" t="s">
        <v>34</v>
      </c>
      <c r="B9" s="60"/>
      <c r="C9" s="61"/>
      <c r="D9" s="103"/>
      <c r="E9" s="105">
        <f t="shared" si="0"/>
        <v>0</v>
      </c>
      <c r="F9" s="60"/>
      <c r="G9" s="61"/>
      <c r="H9" s="64">
        <f t="shared" si="1"/>
        <v>0</v>
      </c>
      <c r="I9" s="60"/>
      <c r="J9" s="61"/>
      <c r="K9" s="61"/>
      <c r="L9" s="64">
        <f t="shared" si="2"/>
        <v>0</v>
      </c>
      <c r="M9" s="63">
        <f t="shared" si="3"/>
        <v>0</v>
      </c>
      <c r="N9" s="112">
        <f>Eszközök!R10-Források!M9</f>
        <v>0</v>
      </c>
    </row>
    <row r="10" spans="1:14" ht="12.75" hidden="1">
      <c r="A10" s="40" t="s">
        <v>128</v>
      </c>
      <c r="B10" s="60"/>
      <c r="C10" s="61"/>
      <c r="D10" s="103"/>
      <c r="E10" s="105">
        <f t="shared" si="0"/>
        <v>0</v>
      </c>
      <c r="F10" s="60"/>
      <c r="G10" s="61"/>
      <c r="H10" s="64">
        <f t="shared" si="1"/>
        <v>0</v>
      </c>
      <c r="I10" s="60"/>
      <c r="J10" s="61"/>
      <c r="K10" s="61"/>
      <c r="L10" s="64">
        <f t="shared" si="2"/>
        <v>0</v>
      </c>
      <c r="M10" s="63">
        <f t="shared" si="3"/>
        <v>0</v>
      </c>
      <c r="N10" s="112">
        <f>Eszközök!R11-Források!M10</f>
        <v>0</v>
      </c>
    </row>
    <row r="11" spans="1:14" ht="25.5" customHeight="1">
      <c r="A11" s="114" t="s">
        <v>152</v>
      </c>
      <c r="B11" s="60">
        <v>468587</v>
      </c>
      <c r="C11" s="61">
        <v>2367249</v>
      </c>
      <c r="D11" s="103">
        <v>0</v>
      </c>
      <c r="E11" s="105">
        <f t="shared" si="0"/>
        <v>2835836</v>
      </c>
      <c r="F11" s="60">
        <v>75386</v>
      </c>
      <c r="G11" s="61">
        <v>0</v>
      </c>
      <c r="H11" s="64">
        <f t="shared" si="1"/>
        <v>75386</v>
      </c>
      <c r="I11" s="60">
        <v>0</v>
      </c>
      <c r="J11" s="61">
        <v>170399</v>
      </c>
      <c r="K11" s="61">
        <v>5910</v>
      </c>
      <c r="L11" s="64">
        <f t="shared" si="2"/>
        <v>176309</v>
      </c>
      <c r="M11" s="63">
        <f t="shared" si="3"/>
        <v>3087531</v>
      </c>
      <c r="N11" s="112">
        <f>Eszközök!R12-Források!M11</f>
        <v>0</v>
      </c>
    </row>
    <row r="12" spans="1:14" ht="12.75" hidden="1">
      <c r="A12" s="40" t="s">
        <v>112</v>
      </c>
      <c r="B12" s="60"/>
      <c r="C12" s="61"/>
      <c r="D12" s="103"/>
      <c r="E12" s="105">
        <f t="shared" si="0"/>
        <v>0</v>
      </c>
      <c r="F12" s="60"/>
      <c r="G12" s="61"/>
      <c r="H12" s="64">
        <f t="shared" si="1"/>
        <v>0</v>
      </c>
      <c r="I12" s="60"/>
      <c r="J12" s="61"/>
      <c r="K12" s="61"/>
      <c r="L12" s="64">
        <f t="shared" si="2"/>
        <v>0</v>
      </c>
      <c r="M12" s="63">
        <f t="shared" si="3"/>
        <v>0</v>
      </c>
      <c r="N12" s="112">
        <f>Eszközök!R13-Források!M12</f>
        <v>0</v>
      </c>
    </row>
    <row r="13" spans="1:14" ht="12.75" hidden="1">
      <c r="A13" s="40" t="s">
        <v>113</v>
      </c>
      <c r="B13" s="60"/>
      <c r="C13" s="61"/>
      <c r="D13" s="103"/>
      <c r="E13" s="105">
        <f t="shared" si="0"/>
        <v>0</v>
      </c>
      <c r="F13" s="60"/>
      <c r="G13" s="61"/>
      <c r="H13" s="64">
        <f t="shared" si="1"/>
        <v>0</v>
      </c>
      <c r="I13" s="60"/>
      <c r="J13" s="61"/>
      <c r="K13" s="61"/>
      <c r="L13" s="64">
        <f t="shared" si="2"/>
        <v>0</v>
      </c>
      <c r="M13" s="63">
        <f t="shared" si="3"/>
        <v>0</v>
      </c>
      <c r="N13" s="112">
        <f>Eszközök!R14-Források!M13</f>
        <v>0</v>
      </c>
    </row>
    <row r="14" spans="1:14" ht="12.75" hidden="1">
      <c r="A14" s="40" t="s">
        <v>114</v>
      </c>
      <c r="B14" s="60"/>
      <c r="C14" s="61"/>
      <c r="D14" s="103"/>
      <c r="E14" s="105">
        <f t="shared" si="0"/>
        <v>0</v>
      </c>
      <c r="F14" s="60"/>
      <c r="G14" s="61"/>
      <c r="H14" s="64">
        <f t="shared" si="1"/>
        <v>0</v>
      </c>
      <c r="I14" s="60"/>
      <c r="J14" s="61"/>
      <c r="K14" s="61"/>
      <c r="L14" s="64">
        <f t="shared" si="2"/>
        <v>0</v>
      </c>
      <c r="M14" s="63">
        <f t="shared" si="3"/>
        <v>0</v>
      </c>
      <c r="N14" s="112">
        <f>Eszközök!R15-Források!M14</f>
        <v>0</v>
      </c>
    </row>
    <row r="15" spans="1:14" ht="12.75" hidden="1">
      <c r="A15" s="40" t="s">
        <v>115</v>
      </c>
      <c r="B15" s="60"/>
      <c r="C15" s="61"/>
      <c r="D15" s="103"/>
      <c r="E15" s="105">
        <f t="shared" si="0"/>
        <v>0</v>
      </c>
      <c r="F15" s="60"/>
      <c r="G15" s="61"/>
      <c r="H15" s="64">
        <f t="shared" si="1"/>
        <v>0</v>
      </c>
      <c r="I15" s="60"/>
      <c r="J15" s="61"/>
      <c r="K15" s="61"/>
      <c r="L15" s="64">
        <f t="shared" si="2"/>
        <v>0</v>
      </c>
      <c r="M15" s="63">
        <f t="shared" si="3"/>
        <v>0</v>
      </c>
      <c r="N15" s="112">
        <f>Eszközök!R16-Források!M15</f>
        <v>0</v>
      </c>
    </row>
    <row r="16" spans="1:14" ht="12.75" hidden="1">
      <c r="A16" s="40" t="s">
        <v>116</v>
      </c>
      <c r="B16" s="60"/>
      <c r="C16" s="61"/>
      <c r="D16" s="103"/>
      <c r="E16" s="105">
        <f t="shared" si="0"/>
        <v>0</v>
      </c>
      <c r="F16" s="60"/>
      <c r="G16" s="61"/>
      <c r="H16" s="64">
        <f t="shared" si="1"/>
        <v>0</v>
      </c>
      <c r="I16" s="60"/>
      <c r="J16" s="61"/>
      <c r="K16" s="61"/>
      <c r="L16" s="64">
        <f t="shared" si="2"/>
        <v>0</v>
      </c>
      <c r="M16" s="63">
        <f t="shared" si="3"/>
        <v>0</v>
      </c>
      <c r="N16" s="112">
        <f>Eszközök!R17-Források!M16</f>
        <v>0</v>
      </c>
    </row>
    <row r="17" spans="1:14" ht="12.75" hidden="1">
      <c r="A17" s="40" t="s">
        <v>117</v>
      </c>
      <c r="B17" s="60"/>
      <c r="C17" s="61"/>
      <c r="D17" s="103"/>
      <c r="E17" s="105">
        <f t="shared" si="0"/>
        <v>0</v>
      </c>
      <c r="F17" s="60"/>
      <c r="G17" s="61"/>
      <c r="H17" s="64">
        <f t="shared" si="1"/>
        <v>0</v>
      </c>
      <c r="I17" s="60"/>
      <c r="J17" s="61"/>
      <c r="K17" s="61"/>
      <c r="L17" s="64">
        <f t="shared" si="2"/>
        <v>0</v>
      </c>
      <c r="M17" s="63">
        <f t="shared" si="3"/>
        <v>0</v>
      </c>
      <c r="N17" s="112">
        <f>Eszközök!R18-Források!M17</f>
        <v>0</v>
      </c>
    </row>
    <row r="18" spans="1:14" ht="12.75" hidden="1">
      <c r="A18" s="40" t="s">
        <v>118</v>
      </c>
      <c r="B18" s="60"/>
      <c r="C18" s="61"/>
      <c r="D18" s="103"/>
      <c r="E18" s="105">
        <f t="shared" si="0"/>
        <v>0</v>
      </c>
      <c r="F18" s="60"/>
      <c r="G18" s="61"/>
      <c r="H18" s="64">
        <f t="shared" si="1"/>
        <v>0</v>
      </c>
      <c r="I18" s="60"/>
      <c r="J18" s="61"/>
      <c r="K18" s="61"/>
      <c r="L18" s="64">
        <f t="shared" si="2"/>
        <v>0</v>
      </c>
      <c r="M18" s="63">
        <f t="shared" si="3"/>
        <v>0</v>
      </c>
      <c r="N18" s="112">
        <f>Eszközök!R19-Források!M18</f>
        <v>0</v>
      </c>
    </row>
    <row r="19" spans="1:14" ht="12.75" hidden="1">
      <c r="A19" s="40" t="s">
        <v>119</v>
      </c>
      <c r="B19" s="60"/>
      <c r="C19" s="61"/>
      <c r="D19" s="103"/>
      <c r="E19" s="105">
        <f t="shared" si="0"/>
        <v>0</v>
      </c>
      <c r="F19" s="60"/>
      <c r="G19" s="61"/>
      <c r="H19" s="64">
        <f aca="true" t="shared" si="4" ref="H19:H27">SUM(F19:G19)</f>
        <v>0</v>
      </c>
      <c r="I19" s="60"/>
      <c r="J19" s="61"/>
      <c r="K19" s="61"/>
      <c r="L19" s="64">
        <f>SUM(I19:K19)</f>
        <v>0</v>
      </c>
      <c r="M19" s="63">
        <f>E19+H19+L19</f>
        <v>0</v>
      </c>
      <c r="N19" s="112">
        <f>Eszközök!R20-Források!M19</f>
        <v>0</v>
      </c>
    </row>
    <row r="20" spans="1:14" ht="12.75" hidden="1">
      <c r="A20" s="40" t="s">
        <v>120</v>
      </c>
      <c r="B20" s="60"/>
      <c r="C20" s="61"/>
      <c r="D20" s="103"/>
      <c r="E20" s="105">
        <f t="shared" si="0"/>
        <v>0</v>
      </c>
      <c r="F20" s="60"/>
      <c r="G20" s="61"/>
      <c r="H20" s="64">
        <f t="shared" si="4"/>
        <v>0</v>
      </c>
      <c r="I20" s="60"/>
      <c r="J20" s="61"/>
      <c r="K20" s="61"/>
      <c r="L20" s="64">
        <f>SUM(I20:K20)</f>
        <v>0</v>
      </c>
      <c r="M20" s="63">
        <f>E20+H20+L20</f>
        <v>0</v>
      </c>
      <c r="N20" s="112">
        <f>Eszközök!R21-Források!M20</f>
        <v>0</v>
      </c>
    </row>
    <row r="21" spans="1:14" ht="12.75" hidden="1">
      <c r="A21" s="40" t="s">
        <v>121</v>
      </c>
      <c r="B21" s="60"/>
      <c r="C21" s="61"/>
      <c r="D21" s="103"/>
      <c r="E21" s="105">
        <f t="shared" si="0"/>
        <v>0</v>
      </c>
      <c r="F21" s="60"/>
      <c r="G21" s="61"/>
      <c r="H21" s="64">
        <f t="shared" si="4"/>
        <v>0</v>
      </c>
      <c r="I21" s="60"/>
      <c r="J21" s="61"/>
      <c r="K21" s="61"/>
      <c r="L21" s="64">
        <f aca="true" t="shared" si="5" ref="L21:L26">SUM(I21:K21)</f>
        <v>0</v>
      </c>
      <c r="M21" s="63">
        <f aca="true" t="shared" si="6" ref="M21:M26">E21+H21+L21</f>
        <v>0</v>
      </c>
      <c r="N21" s="112">
        <f>Eszközök!R22-Források!M21</f>
        <v>0</v>
      </c>
    </row>
    <row r="22" spans="1:14" ht="12.75" hidden="1">
      <c r="A22" s="40" t="s">
        <v>122</v>
      </c>
      <c r="B22" s="60"/>
      <c r="C22" s="61"/>
      <c r="D22" s="103"/>
      <c r="E22" s="105">
        <f t="shared" si="0"/>
        <v>0</v>
      </c>
      <c r="F22" s="60"/>
      <c r="G22" s="61"/>
      <c r="H22" s="64">
        <f t="shared" si="4"/>
        <v>0</v>
      </c>
      <c r="I22" s="60"/>
      <c r="J22" s="61"/>
      <c r="K22" s="61"/>
      <c r="L22" s="64">
        <f t="shared" si="5"/>
        <v>0</v>
      </c>
      <c r="M22" s="63">
        <f t="shared" si="6"/>
        <v>0</v>
      </c>
      <c r="N22" s="112">
        <f>Eszközök!R23-Források!M22</f>
        <v>0</v>
      </c>
    </row>
    <row r="23" spans="1:14" ht="12.75" hidden="1">
      <c r="A23" s="40" t="s">
        <v>123</v>
      </c>
      <c r="B23" s="60"/>
      <c r="C23" s="61"/>
      <c r="D23" s="103"/>
      <c r="E23" s="105">
        <f t="shared" si="0"/>
        <v>0</v>
      </c>
      <c r="F23" s="60"/>
      <c r="G23" s="61"/>
      <c r="H23" s="64">
        <f t="shared" si="4"/>
        <v>0</v>
      </c>
      <c r="I23" s="60"/>
      <c r="J23" s="61"/>
      <c r="K23" s="61"/>
      <c r="L23" s="64">
        <f t="shared" si="5"/>
        <v>0</v>
      </c>
      <c r="M23" s="63">
        <f t="shared" si="6"/>
        <v>0</v>
      </c>
      <c r="N23" s="112">
        <f>Eszközök!R24-Források!M23</f>
        <v>0</v>
      </c>
    </row>
    <row r="24" spans="1:14" ht="12.75" hidden="1">
      <c r="A24" s="40" t="s">
        <v>124</v>
      </c>
      <c r="B24" s="60"/>
      <c r="C24" s="61"/>
      <c r="D24" s="103"/>
      <c r="E24" s="105">
        <f t="shared" si="0"/>
        <v>0</v>
      </c>
      <c r="F24" s="60"/>
      <c r="G24" s="61"/>
      <c r="H24" s="64">
        <f t="shared" si="4"/>
        <v>0</v>
      </c>
      <c r="I24" s="60"/>
      <c r="J24" s="61"/>
      <c r="K24" s="61"/>
      <c r="L24" s="64">
        <f t="shared" si="5"/>
        <v>0</v>
      </c>
      <c r="M24" s="63">
        <f t="shared" si="6"/>
        <v>0</v>
      </c>
      <c r="N24" s="112">
        <f>Eszközök!R25-Források!M24</f>
        <v>0</v>
      </c>
    </row>
    <row r="25" spans="1:14" ht="12.75" hidden="1">
      <c r="A25" s="40" t="s">
        <v>125</v>
      </c>
      <c r="B25" s="60"/>
      <c r="C25" s="61"/>
      <c r="D25" s="103"/>
      <c r="E25" s="105">
        <f t="shared" si="0"/>
        <v>0</v>
      </c>
      <c r="F25" s="60"/>
      <c r="G25" s="61"/>
      <c r="H25" s="64">
        <f t="shared" si="4"/>
        <v>0</v>
      </c>
      <c r="I25" s="60"/>
      <c r="J25" s="61"/>
      <c r="K25" s="61"/>
      <c r="L25" s="64">
        <f t="shared" si="5"/>
        <v>0</v>
      </c>
      <c r="M25" s="63">
        <f t="shared" si="6"/>
        <v>0</v>
      </c>
      <c r="N25" s="112">
        <f>Eszközök!R26-Források!M25</f>
        <v>0</v>
      </c>
    </row>
    <row r="26" spans="1:14" ht="12.75">
      <c r="A26" s="40" t="s">
        <v>126</v>
      </c>
      <c r="B26" s="60">
        <v>72632</v>
      </c>
      <c r="C26" s="61">
        <v>23897</v>
      </c>
      <c r="D26" s="103">
        <v>0</v>
      </c>
      <c r="E26" s="105">
        <f t="shared" si="0"/>
        <v>96529</v>
      </c>
      <c r="F26" s="60">
        <v>8074</v>
      </c>
      <c r="G26" s="61">
        <v>0</v>
      </c>
      <c r="H26" s="64">
        <f t="shared" si="4"/>
        <v>8074</v>
      </c>
      <c r="I26" s="60">
        <v>0</v>
      </c>
      <c r="J26" s="61">
        <v>13099</v>
      </c>
      <c r="K26" s="61">
        <v>936</v>
      </c>
      <c r="L26" s="64">
        <f t="shared" si="5"/>
        <v>14035</v>
      </c>
      <c r="M26" s="63">
        <f t="shared" si="6"/>
        <v>118638</v>
      </c>
      <c r="N26" s="112">
        <f>Eszközök!R27-Források!M26</f>
        <v>0</v>
      </c>
    </row>
    <row r="27" spans="1:14" ht="12.75" hidden="1">
      <c r="A27" s="40" t="s">
        <v>35</v>
      </c>
      <c r="B27" s="60"/>
      <c r="C27" s="61"/>
      <c r="D27" s="103"/>
      <c r="E27" s="105">
        <f t="shared" si="0"/>
        <v>0</v>
      </c>
      <c r="F27" s="60"/>
      <c r="G27" s="61"/>
      <c r="H27" s="64">
        <f t="shared" si="4"/>
        <v>0</v>
      </c>
      <c r="I27" s="60"/>
      <c r="J27" s="61"/>
      <c r="K27" s="61"/>
      <c r="L27" s="64">
        <f>SUM(I27:K27)</f>
        <v>0</v>
      </c>
      <c r="M27" s="63">
        <f>E27+H27+L27</f>
        <v>0</v>
      </c>
      <c r="N27" s="112">
        <f>Eszközök!R28-Források!M27</f>
        <v>0</v>
      </c>
    </row>
    <row r="28" spans="1:14" ht="12.75">
      <c r="A28" s="40" t="s">
        <v>36</v>
      </c>
      <c r="B28" s="60">
        <v>18204</v>
      </c>
      <c r="C28" s="61">
        <v>14216</v>
      </c>
      <c r="D28" s="103">
        <v>0</v>
      </c>
      <c r="E28" s="105">
        <f t="shared" si="0"/>
        <v>32420</v>
      </c>
      <c r="F28" s="60">
        <v>4147</v>
      </c>
      <c r="G28" s="61">
        <v>0</v>
      </c>
      <c r="H28" s="64">
        <f aca="true" t="shared" si="7" ref="H28:H40">SUM(F28:G28)</f>
        <v>4147</v>
      </c>
      <c r="I28" s="60">
        <v>0</v>
      </c>
      <c r="J28" s="61">
        <v>13020</v>
      </c>
      <c r="K28" s="61">
        <v>0</v>
      </c>
      <c r="L28" s="64">
        <f aca="true" t="shared" si="8" ref="L28:L40">SUM(I28:K28)</f>
        <v>13020</v>
      </c>
      <c r="M28" s="63">
        <f aca="true" t="shared" si="9" ref="M28:M40">E28+H28+L28</f>
        <v>49587</v>
      </c>
      <c r="N28" s="112">
        <f>Eszközök!R29-Források!M28</f>
        <v>0</v>
      </c>
    </row>
    <row r="29" spans="1:14" ht="12.75">
      <c r="A29" s="40" t="s">
        <v>37</v>
      </c>
      <c r="B29" s="60">
        <v>54674</v>
      </c>
      <c r="C29" s="61">
        <v>865667</v>
      </c>
      <c r="D29" s="103">
        <v>0</v>
      </c>
      <c r="E29" s="105">
        <f t="shared" si="0"/>
        <v>920341</v>
      </c>
      <c r="F29" s="60">
        <v>15261</v>
      </c>
      <c r="G29" s="61">
        <v>0</v>
      </c>
      <c r="H29" s="64">
        <f t="shared" si="7"/>
        <v>15261</v>
      </c>
      <c r="I29" s="60">
        <v>0</v>
      </c>
      <c r="J29" s="61">
        <v>1843</v>
      </c>
      <c r="K29" s="61">
        <v>0</v>
      </c>
      <c r="L29" s="64">
        <f t="shared" si="8"/>
        <v>1843</v>
      </c>
      <c r="M29" s="63">
        <f t="shared" si="9"/>
        <v>937445</v>
      </c>
      <c r="N29" s="112">
        <f>Eszközök!R30-Források!M29</f>
        <v>0</v>
      </c>
    </row>
    <row r="30" spans="1:14" ht="12.75">
      <c r="A30" s="40" t="s">
        <v>38</v>
      </c>
      <c r="B30" s="60">
        <v>23021</v>
      </c>
      <c r="C30" s="61">
        <v>1861604</v>
      </c>
      <c r="D30" s="103">
        <v>0</v>
      </c>
      <c r="E30" s="105">
        <f t="shared" si="0"/>
        <v>1884625</v>
      </c>
      <c r="F30" s="60">
        <v>30165</v>
      </c>
      <c r="G30" s="61">
        <v>0</v>
      </c>
      <c r="H30" s="64">
        <f t="shared" si="7"/>
        <v>30165</v>
      </c>
      <c r="I30" s="60">
        <v>0</v>
      </c>
      <c r="J30" s="61">
        <v>1730</v>
      </c>
      <c r="K30" s="61">
        <v>91</v>
      </c>
      <c r="L30" s="64">
        <f t="shared" si="8"/>
        <v>1821</v>
      </c>
      <c r="M30" s="63">
        <f t="shared" si="9"/>
        <v>1916611</v>
      </c>
      <c r="N30" s="112">
        <f>Eszközök!R31-Források!M30</f>
        <v>0</v>
      </c>
    </row>
    <row r="31" spans="1:14" ht="12.75">
      <c r="A31" s="40" t="s">
        <v>39</v>
      </c>
      <c r="B31" s="60">
        <v>85393</v>
      </c>
      <c r="C31" s="61">
        <v>920657</v>
      </c>
      <c r="D31" s="103">
        <v>0</v>
      </c>
      <c r="E31" s="105">
        <f t="shared" si="0"/>
        <v>1006050</v>
      </c>
      <c r="F31" s="60">
        <v>24553</v>
      </c>
      <c r="G31" s="61">
        <v>0</v>
      </c>
      <c r="H31" s="64">
        <f t="shared" si="7"/>
        <v>24553</v>
      </c>
      <c r="I31" s="60">
        <v>0</v>
      </c>
      <c r="J31" s="61">
        <v>7113</v>
      </c>
      <c r="K31" s="61">
        <v>0</v>
      </c>
      <c r="L31" s="64">
        <f t="shared" si="8"/>
        <v>7113</v>
      </c>
      <c r="M31" s="63">
        <f t="shared" si="9"/>
        <v>1037716</v>
      </c>
      <c r="N31" s="112">
        <f>Eszközök!R32-Források!M31</f>
        <v>0</v>
      </c>
    </row>
    <row r="32" spans="1:14" ht="12.75">
      <c r="A32" s="40" t="s">
        <v>40</v>
      </c>
      <c r="B32" s="60">
        <v>7997</v>
      </c>
      <c r="C32" s="61">
        <v>59837</v>
      </c>
      <c r="D32" s="103">
        <v>0</v>
      </c>
      <c r="E32" s="105">
        <f t="shared" si="0"/>
        <v>67834</v>
      </c>
      <c r="F32" s="60">
        <v>5174</v>
      </c>
      <c r="G32" s="61">
        <v>0</v>
      </c>
      <c r="H32" s="64">
        <f t="shared" si="7"/>
        <v>5174</v>
      </c>
      <c r="I32" s="60">
        <v>0</v>
      </c>
      <c r="J32" s="61">
        <v>0</v>
      </c>
      <c r="K32" s="61">
        <v>0</v>
      </c>
      <c r="L32" s="64">
        <f t="shared" si="8"/>
        <v>0</v>
      </c>
      <c r="M32" s="63">
        <f t="shared" si="9"/>
        <v>73008</v>
      </c>
      <c r="N32" s="112">
        <f>Eszközök!R33-Források!M32</f>
        <v>0</v>
      </c>
    </row>
    <row r="33" spans="1:14" ht="12.75">
      <c r="A33" s="40" t="s">
        <v>129</v>
      </c>
      <c r="B33" s="60">
        <v>47534</v>
      </c>
      <c r="C33" s="61">
        <v>71916</v>
      </c>
      <c r="D33" s="103">
        <v>0</v>
      </c>
      <c r="E33" s="105">
        <f t="shared" si="0"/>
        <v>119450</v>
      </c>
      <c r="F33" s="60">
        <v>4525</v>
      </c>
      <c r="G33" s="61">
        <v>0</v>
      </c>
      <c r="H33" s="64">
        <f t="shared" si="7"/>
        <v>4525</v>
      </c>
      <c r="I33" s="60">
        <v>0</v>
      </c>
      <c r="J33" s="61">
        <v>7195</v>
      </c>
      <c r="K33" s="61">
        <v>50</v>
      </c>
      <c r="L33" s="64">
        <f t="shared" si="8"/>
        <v>7245</v>
      </c>
      <c r="M33" s="63">
        <f t="shared" si="9"/>
        <v>131220</v>
      </c>
      <c r="N33" s="112">
        <f>Eszközök!R34-Források!M33</f>
        <v>0</v>
      </c>
    </row>
    <row r="34" spans="1:14" ht="12.75">
      <c r="A34" s="40" t="s">
        <v>130</v>
      </c>
      <c r="B34" s="60">
        <v>131360</v>
      </c>
      <c r="C34" s="61">
        <v>374959</v>
      </c>
      <c r="D34" s="103">
        <v>0</v>
      </c>
      <c r="E34" s="105">
        <f t="shared" si="0"/>
        <v>506319</v>
      </c>
      <c r="F34" s="60">
        <v>2028</v>
      </c>
      <c r="G34" s="61">
        <v>0</v>
      </c>
      <c r="H34" s="64">
        <f t="shared" si="7"/>
        <v>2028</v>
      </c>
      <c r="I34" s="60">
        <v>0</v>
      </c>
      <c r="J34" s="61">
        <v>0</v>
      </c>
      <c r="K34" s="61">
        <v>1071</v>
      </c>
      <c r="L34" s="64">
        <f t="shared" si="8"/>
        <v>1071</v>
      </c>
      <c r="M34" s="63">
        <f t="shared" si="9"/>
        <v>509418</v>
      </c>
      <c r="N34" s="112">
        <f>Eszközök!R35-Források!M34</f>
        <v>0</v>
      </c>
    </row>
    <row r="35" spans="1:14" ht="12.75">
      <c r="A35" s="40" t="s">
        <v>131</v>
      </c>
      <c r="B35" s="60">
        <v>238767</v>
      </c>
      <c r="C35" s="61">
        <v>324216</v>
      </c>
      <c r="D35" s="103">
        <v>0</v>
      </c>
      <c r="E35" s="105">
        <f t="shared" si="0"/>
        <v>562983</v>
      </c>
      <c r="F35" s="60">
        <v>52230</v>
      </c>
      <c r="G35" s="61">
        <v>0</v>
      </c>
      <c r="H35" s="64">
        <f t="shared" si="7"/>
        <v>52230</v>
      </c>
      <c r="I35" s="60">
        <v>0</v>
      </c>
      <c r="J35" s="61">
        <v>12643</v>
      </c>
      <c r="K35" s="61">
        <v>114</v>
      </c>
      <c r="L35" s="64">
        <f t="shared" si="8"/>
        <v>12757</v>
      </c>
      <c r="M35" s="63">
        <f t="shared" si="9"/>
        <v>627970</v>
      </c>
      <c r="N35" s="112">
        <f>Eszközök!R36-Források!M35</f>
        <v>0</v>
      </c>
    </row>
    <row r="36" spans="1:187" ht="12.75">
      <c r="A36" s="40" t="s">
        <v>41</v>
      </c>
      <c r="B36" s="60">
        <v>23753</v>
      </c>
      <c r="C36" s="61">
        <v>204514</v>
      </c>
      <c r="D36" s="103">
        <v>0</v>
      </c>
      <c r="E36" s="105">
        <f t="shared" si="0"/>
        <v>228267</v>
      </c>
      <c r="F36" s="60">
        <v>2565</v>
      </c>
      <c r="G36" s="61">
        <v>0</v>
      </c>
      <c r="H36" s="64">
        <f t="shared" si="7"/>
        <v>2565</v>
      </c>
      <c r="I36" s="60">
        <v>0</v>
      </c>
      <c r="J36" s="61">
        <v>0</v>
      </c>
      <c r="K36" s="61">
        <v>474</v>
      </c>
      <c r="L36" s="64">
        <f t="shared" si="8"/>
        <v>474</v>
      </c>
      <c r="M36" s="63">
        <f t="shared" si="9"/>
        <v>231306</v>
      </c>
      <c r="N36" s="112">
        <f>Eszközök!R37-Források!M36</f>
        <v>0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</row>
    <row r="37" spans="1:14" ht="12.75">
      <c r="A37" s="40" t="s">
        <v>111</v>
      </c>
      <c r="B37" s="60">
        <v>39066</v>
      </c>
      <c r="C37" s="61">
        <v>1747519</v>
      </c>
      <c r="D37" s="103">
        <v>0</v>
      </c>
      <c r="E37" s="105">
        <f t="shared" si="0"/>
        <v>1786585</v>
      </c>
      <c r="F37" s="60">
        <v>11668</v>
      </c>
      <c r="G37" s="61">
        <v>0</v>
      </c>
      <c r="H37" s="64">
        <f t="shared" si="7"/>
        <v>11668</v>
      </c>
      <c r="I37" s="60">
        <v>0</v>
      </c>
      <c r="J37" s="61">
        <v>24705</v>
      </c>
      <c r="K37" s="61">
        <v>34</v>
      </c>
      <c r="L37" s="64">
        <f t="shared" si="8"/>
        <v>24739</v>
      </c>
      <c r="M37" s="63">
        <f t="shared" si="9"/>
        <v>1822992</v>
      </c>
      <c r="N37" s="112">
        <f>Eszközök!R38-Források!M37</f>
        <v>0</v>
      </c>
    </row>
    <row r="38" spans="1:14" ht="12.75" hidden="1">
      <c r="A38" s="40" t="s">
        <v>42</v>
      </c>
      <c r="B38" s="60"/>
      <c r="C38" s="61"/>
      <c r="D38" s="103"/>
      <c r="E38" s="105">
        <f t="shared" si="0"/>
        <v>0</v>
      </c>
      <c r="F38" s="60"/>
      <c r="G38" s="61"/>
      <c r="H38" s="64">
        <f t="shared" si="7"/>
        <v>0</v>
      </c>
      <c r="I38" s="60"/>
      <c r="J38" s="61"/>
      <c r="K38" s="61"/>
      <c r="L38" s="64">
        <f t="shared" si="8"/>
        <v>0</v>
      </c>
      <c r="M38" s="63">
        <f t="shared" si="9"/>
        <v>0</v>
      </c>
      <c r="N38" s="112">
        <f>Eszközök!R39-Források!M38</f>
        <v>0</v>
      </c>
    </row>
    <row r="39" spans="1:14" ht="12.75">
      <c r="A39" s="40" t="s">
        <v>43</v>
      </c>
      <c r="B39" s="60">
        <v>408796</v>
      </c>
      <c r="C39" s="61">
        <v>34931</v>
      </c>
      <c r="D39" s="103">
        <v>0</v>
      </c>
      <c r="E39" s="105">
        <f t="shared" si="0"/>
        <v>443727</v>
      </c>
      <c r="F39" s="60">
        <v>10286</v>
      </c>
      <c r="G39" s="61">
        <v>0</v>
      </c>
      <c r="H39" s="64">
        <f t="shared" si="7"/>
        <v>10286</v>
      </c>
      <c r="I39" s="60">
        <v>0</v>
      </c>
      <c r="J39" s="61">
        <v>4722</v>
      </c>
      <c r="K39" s="61">
        <v>87</v>
      </c>
      <c r="L39" s="64">
        <f t="shared" si="8"/>
        <v>4809</v>
      </c>
      <c r="M39" s="63">
        <f t="shared" si="9"/>
        <v>458822</v>
      </c>
      <c r="N39" s="112">
        <f>Eszközök!R40-Források!M39</f>
        <v>0</v>
      </c>
    </row>
    <row r="40" spans="1:14" ht="12.75">
      <c r="A40" s="40" t="s">
        <v>44</v>
      </c>
      <c r="B40" s="60">
        <v>52512</v>
      </c>
      <c r="C40" s="61">
        <v>372507</v>
      </c>
      <c r="D40" s="103">
        <v>0</v>
      </c>
      <c r="E40" s="105">
        <f t="shared" si="0"/>
        <v>425019</v>
      </c>
      <c r="F40" s="60">
        <v>1453</v>
      </c>
      <c r="G40" s="61">
        <v>0</v>
      </c>
      <c r="H40" s="64">
        <f t="shared" si="7"/>
        <v>1453</v>
      </c>
      <c r="I40" s="60">
        <v>0</v>
      </c>
      <c r="J40" s="61">
        <v>4714</v>
      </c>
      <c r="K40" s="61">
        <v>0</v>
      </c>
      <c r="L40" s="64">
        <f t="shared" si="8"/>
        <v>4714</v>
      </c>
      <c r="M40" s="63">
        <f t="shared" si="9"/>
        <v>431186</v>
      </c>
      <c r="N40" s="112">
        <f>Eszközök!R41-Források!M40</f>
        <v>0</v>
      </c>
    </row>
    <row r="41" spans="1:14" ht="12.75">
      <c r="A41" s="40" t="s">
        <v>45</v>
      </c>
      <c r="B41" s="60">
        <v>93132</v>
      </c>
      <c r="C41" s="61">
        <v>402565</v>
      </c>
      <c r="D41" s="103">
        <v>0</v>
      </c>
      <c r="E41" s="105">
        <f t="shared" si="0"/>
        <v>495697</v>
      </c>
      <c r="F41" s="60">
        <v>3995</v>
      </c>
      <c r="G41" s="61">
        <v>0</v>
      </c>
      <c r="H41" s="64">
        <f>SUM(F41:G41)</f>
        <v>3995</v>
      </c>
      <c r="I41" s="60">
        <v>0</v>
      </c>
      <c r="J41" s="61">
        <v>0</v>
      </c>
      <c r="K41" s="61">
        <v>200</v>
      </c>
      <c r="L41" s="64">
        <f>SUM(I41:K41)</f>
        <v>200</v>
      </c>
      <c r="M41" s="63">
        <f>E41+H41+L41</f>
        <v>499892</v>
      </c>
      <c r="N41" s="112">
        <f>Eszközök!R42-Források!M41</f>
        <v>0</v>
      </c>
    </row>
    <row r="42" spans="1:14" ht="13.5" thickBot="1">
      <c r="A42" s="40" t="s">
        <v>46</v>
      </c>
      <c r="B42" s="60">
        <v>0</v>
      </c>
      <c r="C42" s="61">
        <v>262816</v>
      </c>
      <c r="D42" s="103">
        <v>0</v>
      </c>
      <c r="E42" s="105">
        <f t="shared" si="0"/>
        <v>262816</v>
      </c>
      <c r="F42" s="60">
        <v>1859</v>
      </c>
      <c r="G42" s="61">
        <v>0</v>
      </c>
      <c r="H42" s="64">
        <f>SUM(F42:G42)</f>
        <v>1859</v>
      </c>
      <c r="I42" s="60">
        <v>0</v>
      </c>
      <c r="J42" s="61">
        <v>711</v>
      </c>
      <c r="K42" s="61">
        <v>0</v>
      </c>
      <c r="L42" s="64">
        <f>SUM(I42:K42)</f>
        <v>711</v>
      </c>
      <c r="M42" s="63">
        <f>E42+H42+L42</f>
        <v>265386</v>
      </c>
      <c r="N42" s="112">
        <f>Eszközök!R43-Források!M42</f>
        <v>0</v>
      </c>
    </row>
    <row r="43" spans="1:14" ht="13.5" thickTop="1">
      <c r="A43" s="88" t="s">
        <v>47</v>
      </c>
      <c r="B43" s="89">
        <f aca="true" t="shared" si="10" ref="B43:M43">SUM(B5:B42)</f>
        <v>1996495</v>
      </c>
      <c r="C43" s="90">
        <f t="shared" si="10"/>
        <v>42049429</v>
      </c>
      <c r="D43" s="90">
        <f t="shared" si="10"/>
        <v>0</v>
      </c>
      <c r="E43" s="91">
        <f t="shared" si="10"/>
        <v>44045924</v>
      </c>
      <c r="F43" s="89">
        <f t="shared" si="10"/>
        <v>277012</v>
      </c>
      <c r="G43" s="90">
        <f t="shared" si="10"/>
        <v>0</v>
      </c>
      <c r="H43" s="91">
        <f t="shared" si="10"/>
        <v>277012</v>
      </c>
      <c r="I43" s="89">
        <f t="shared" si="10"/>
        <v>0</v>
      </c>
      <c r="J43" s="90">
        <f t="shared" si="10"/>
        <v>317666</v>
      </c>
      <c r="K43" s="90">
        <f t="shared" si="10"/>
        <v>12448</v>
      </c>
      <c r="L43" s="91">
        <f t="shared" si="10"/>
        <v>330114</v>
      </c>
      <c r="M43" s="92">
        <f t="shared" si="10"/>
        <v>44653050</v>
      </c>
      <c r="N43" s="112">
        <f>Eszközök!R44-Források!M43</f>
        <v>0</v>
      </c>
    </row>
    <row r="44" spans="1:14" ht="13.5" thickBot="1">
      <c r="A44" s="80" t="s">
        <v>48</v>
      </c>
      <c r="B44" s="81">
        <v>217293</v>
      </c>
      <c r="C44" s="82">
        <v>4601377</v>
      </c>
      <c r="D44" s="104">
        <v>0</v>
      </c>
      <c r="E44" s="85">
        <f>SUM(B44:D44)</f>
        <v>4818670</v>
      </c>
      <c r="F44" s="81">
        <v>4094349</v>
      </c>
      <c r="G44" s="82">
        <v>6286</v>
      </c>
      <c r="H44" s="85">
        <f>SUM(F44:G44)</f>
        <v>4100635</v>
      </c>
      <c r="I44" s="81">
        <v>9453499</v>
      </c>
      <c r="J44" s="82">
        <v>735004</v>
      </c>
      <c r="K44" s="82">
        <v>769915</v>
      </c>
      <c r="L44" s="85">
        <f>SUM(I44:K44)</f>
        <v>10958418</v>
      </c>
      <c r="M44" s="86">
        <f>E44+H44+L44</f>
        <v>19877723</v>
      </c>
      <c r="N44" s="112">
        <f>Eszközök!R45-Források!M44</f>
        <v>0</v>
      </c>
    </row>
    <row r="45" spans="1:14" ht="13.5" thickTop="1">
      <c r="A45" s="88" t="s">
        <v>49</v>
      </c>
      <c r="B45" s="89">
        <f>SUM(B43:B44)</f>
        <v>2213788</v>
      </c>
      <c r="C45" s="90">
        <f aca="true" t="shared" si="11" ref="C45:M45">SUM(C43:C44)</f>
        <v>46650806</v>
      </c>
      <c r="D45" s="90">
        <f t="shared" si="11"/>
        <v>0</v>
      </c>
      <c r="E45" s="91">
        <f t="shared" si="11"/>
        <v>48864594</v>
      </c>
      <c r="F45" s="89">
        <f t="shared" si="11"/>
        <v>4371361</v>
      </c>
      <c r="G45" s="90">
        <f t="shared" si="11"/>
        <v>6286</v>
      </c>
      <c r="H45" s="91">
        <f t="shared" si="11"/>
        <v>4377647</v>
      </c>
      <c r="I45" s="89">
        <f t="shared" si="11"/>
        <v>9453499</v>
      </c>
      <c r="J45" s="90">
        <f t="shared" si="11"/>
        <v>1052670</v>
      </c>
      <c r="K45" s="90">
        <f>SUM(K43:K44)</f>
        <v>782363</v>
      </c>
      <c r="L45" s="91">
        <f t="shared" si="11"/>
        <v>11288532</v>
      </c>
      <c r="M45" s="92">
        <f t="shared" si="11"/>
        <v>64530773</v>
      </c>
      <c r="N45" s="112">
        <f>Eszközök!R46-Források!M45</f>
        <v>0</v>
      </c>
    </row>
    <row r="46" ht="12.75">
      <c r="A46" s="4"/>
    </row>
    <row r="47" spans="1:13" ht="12.7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ht="12.75">
      <c r="A48" s="71"/>
    </row>
    <row r="49" ht="12.75">
      <c r="A49" s="71"/>
    </row>
    <row r="50" ht="12.75">
      <c r="A50" s="71"/>
    </row>
    <row r="51" ht="12.75">
      <c r="A51" s="71"/>
    </row>
    <row r="52" ht="12.75">
      <c r="A52" s="71"/>
    </row>
    <row r="53" ht="12.75">
      <c r="A53" s="71"/>
    </row>
    <row r="54" ht="12.75">
      <c r="A54" s="71"/>
    </row>
    <row r="55" ht="12.75">
      <c r="A55" s="71"/>
    </row>
    <row r="56" ht="12.75">
      <c r="A56" s="71"/>
    </row>
    <row r="57" ht="12.75">
      <c r="A57" s="71"/>
    </row>
    <row r="58" ht="12.75">
      <c r="A58" s="71"/>
    </row>
    <row r="59" ht="12.75">
      <c r="A59" s="71"/>
    </row>
    <row r="60" ht="12.75">
      <c r="A60" s="71"/>
    </row>
    <row r="61" ht="12.75">
      <c r="A61" s="71"/>
    </row>
    <row r="62" ht="12.75">
      <c r="A62" s="71"/>
    </row>
    <row r="63" ht="12.75">
      <c r="A63" s="71"/>
    </row>
    <row r="64" ht="12.75">
      <c r="A64" s="71"/>
    </row>
    <row r="65" ht="12.75">
      <c r="A65" s="71"/>
    </row>
    <row r="66" ht="12.75">
      <c r="A66" s="71"/>
    </row>
    <row r="67" ht="12.75">
      <c r="A67" s="71"/>
    </row>
    <row r="68" ht="12.75">
      <c r="A68" s="71"/>
    </row>
    <row r="69" ht="12.75">
      <c r="A69" s="71"/>
    </row>
    <row r="70" ht="12.75">
      <c r="A70" s="71"/>
    </row>
    <row r="71" ht="12.75">
      <c r="A71" s="71"/>
    </row>
    <row r="72" ht="12.75">
      <c r="A72" s="71"/>
    </row>
    <row r="73" ht="12.75">
      <c r="A73" s="71"/>
    </row>
    <row r="74" ht="12.75">
      <c r="A74" s="71"/>
    </row>
    <row r="75" ht="12.75">
      <c r="A75" s="71"/>
    </row>
    <row r="76" ht="12.75">
      <c r="A76" s="71"/>
    </row>
    <row r="77" ht="12.75">
      <c r="A77" s="71"/>
    </row>
    <row r="78" ht="12.75">
      <c r="A78" s="71"/>
    </row>
    <row r="79" ht="12.75">
      <c r="A79" s="71"/>
    </row>
    <row r="80" ht="12.75">
      <c r="A80" s="71"/>
    </row>
    <row r="81" ht="12.75">
      <c r="A81" s="71"/>
    </row>
    <row r="82" ht="12.75">
      <c r="A82" s="71"/>
    </row>
    <row r="83" ht="12.75">
      <c r="A83" s="71"/>
    </row>
    <row r="84" ht="12.75">
      <c r="A84" s="71"/>
    </row>
    <row r="85" ht="12.75">
      <c r="A85" s="71"/>
    </row>
    <row r="86" ht="12.75">
      <c r="A86" s="71"/>
    </row>
    <row r="87" ht="12.75">
      <c r="A87" s="71"/>
    </row>
    <row r="88" ht="12.75">
      <c r="A88" s="71"/>
    </row>
    <row r="89" ht="12.75">
      <c r="A89" s="71"/>
    </row>
    <row r="90" ht="12.75">
      <c r="A90" s="71"/>
    </row>
    <row r="91" ht="12.75">
      <c r="A91" s="71"/>
    </row>
    <row r="92" ht="12.75">
      <c r="A92" s="71"/>
    </row>
    <row r="93" ht="12.75">
      <c r="A93" s="71"/>
    </row>
    <row r="94" ht="12.75">
      <c r="A94" s="71"/>
    </row>
    <row r="95" ht="12.75">
      <c r="A95" s="71"/>
    </row>
    <row r="96" ht="12.75">
      <c r="A96" s="71"/>
    </row>
    <row r="97" ht="12.75">
      <c r="A97" s="71"/>
    </row>
    <row r="98" ht="12.75">
      <c r="A98" s="71"/>
    </row>
    <row r="99" ht="12.75">
      <c r="A99" s="71"/>
    </row>
    <row r="100" ht="12.75">
      <c r="A100" s="71"/>
    </row>
    <row r="101" ht="12.75">
      <c r="A101" s="71"/>
    </row>
    <row r="102" ht="12.75">
      <c r="A102" s="71"/>
    </row>
    <row r="103" ht="12.75">
      <c r="A103" s="71"/>
    </row>
    <row r="104" ht="12.75">
      <c r="A104" s="71"/>
    </row>
    <row r="105" ht="12.75">
      <c r="A105" s="71"/>
    </row>
    <row r="106" ht="12.75">
      <c r="A106" s="71"/>
    </row>
    <row r="107" ht="12.75">
      <c r="A107" s="71"/>
    </row>
    <row r="108" ht="12.75">
      <c r="A108" s="71"/>
    </row>
    <row r="109" ht="12.75">
      <c r="A109" s="71"/>
    </row>
    <row r="110" ht="12.75">
      <c r="A110" s="71"/>
    </row>
    <row r="111" ht="12.75">
      <c r="A111" s="71"/>
    </row>
    <row r="112" ht="12.75">
      <c r="A112" s="71"/>
    </row>
    <row r="113" ht="12.75">
      <c r="A113" s="71"/>
    </row>
    <row r="114" ht="12.75">
      <c r="A114" s="71"/>
    </row>
    <row r="115" ht="12.75">
      <c r="A115" s="71"/>
    </row>
    <row r="116" ht="12.75">
      <c r="A116" s="71"/>
    </row>
    <row r="117" ht="12.75">
      <c r="A117" s="71"/>
    </row>
    <row r="118" ht="12.75">
      <c r="A118" s="71"/>
    </row>
    <row r="119" ht="12.75">
      <c r="A119" s="71"/>
    </row>
    <row r="120" ht="12.75">
      <c r="A120" s="71"/>
    </row>
    <row r="121" ht="12.75">
      <c r="A121" s="71"/>
    </row>
    <row r="122" ht="12.75">
      <c r="A122" s="71"/>
    </row>
    <row r="123" ht="12.75">
      <c r="A123" s="71"/>
    </row>
    <row r="124" ht="12.75">
      <c r="A124" s="71"/>
    </row>
    <row r="125" ht="12.75">
      <c r="A125" s="71"/>
    </row>
    <row r="126" ht="12.75">
      <c r="A126" s="71"/>
    </row>
    <row r="127" ht="12.75">
      <c r="A127" s="71"/>
    </row>
    <row r="128" ht="12.75">
      <c r="A128" s="71"/>
    </row>
    <row r="129" ht="12.75">
      <c r="A129" s="71"/>
    </row>
    <row r="130" ht="12.75">
      <c r="A130" s="71"/>
    </row>
    <row r="131" ht="12.75">
      <c r="A131" s="71"/>
    </row>
    <row r="132" ht="12.75">
      <c r="A132" s="71"/>
    </row>
    <row r="133" ht="12.75">
      <c r="A133" s="71"/>
    </row>
    <row r="134" ht="12.75">
      <c r="A134" s="71"/>
    </row>
    <row r="135" ht="12.75">
      <c r="A135" s="71"/>
    </row>
    <row r="136" ht="12.75">
      <c r="A136" s="71"/>
    </row>
    <row r="137" ht="12.75">
      <c r="A137" s="71"/>
    </row>
    <row r="138" ht="12.75">
      <c r="A138" s="71"/>
    </row>
    <row r="139" ht="12.75">
      <c r="A139" s="71"/>
    </row>
    <row r="140" ht="12.75">
      <c r="A140" s="71"/>
    </row>
    <row r="141" ht="12.75">
      <c r="A141" s="71"/>
    </row>
    <row r="142" ht="12.75">
      <c r="A142" s="71"/>
    </row>
    <row r="143" ht="12.75">
      <c r="A143" s="71"/>
    </row>
    <row r="144" ht="12.75">
      <c r="A144" s="71"/>
    </row>
    <row r="145" ht="12.75">
      <c r="A145" s="71"/>
    </row>
    <row r="146" ht="12.75">
      <c r="A146" s="71"/>
    </row>
    <row r="147" ht="12.75">
      <c r="A147" s="71"/>
    </row>
    <row r="148" ht="12.75">
      <c r="A148" s="71"/>
    </row>
    <row r="149" ht="12.75">
      <c r="A149" s="71"/>
    </row>
    <row r="150" ht="12.75">
      <c r="A150" s="71"/>
    </row>
    <row r="151" ht="12.75">
      <c r="A151" s="71"/>
    </row>
    <row r="152" ht="12.75">
      <c r="A152" s="71"/>
    </row>
    <row r="153" ht="12.75">
      <c r="A153" s="71"/>
    </row>
    <row r="154" ht="12.75">
      <c r="A154" s="71"/>
    </row>
    <row r="155" ht="12.75">
      <c r="A155" s="71"/>
    </row>
    <row r="156" ht="12.75">
      <c r="A156" s="71"/>
    </row>
    <row r="157" ht="12.75">
      <c r="A157" s="71"/>
    </row>
    <row r="158" ht="12.75">
      <c r="A158" s="71"/>
    </row>
    <row r="159" ht="12.75">
      <c r="A159" s="71"/>
    </row>
    <row r="160" ht="12.75">
      <c r="A160" s="71"/>
    </row>
    <row r="161" ht="12.75">
      <c r="A161" s="71"/>
    </row>
    <row r="162" ht="12.75">
      <c r="A162" s="71"/>
    </row>
    <row r="163" ht="12.75">
      <c r="A163" s="71"/>
    </row>
    <row r="164" ht="12.75">
      <c r="A164" s="71"/>
    </row>
    <row r="165" ht="12.75">
      <c r="A165" s="71"/>
    </row>
    <row r="166" ht="12.75">
      <c r="A166" s="71"/>
    </row>
    <row r="167" ht="12.75">
      <c r="A167" s="71"/>
    </row>
    <row r="168" ht="12.75">
      <c r="A168" s="71"/>
    </row>
    <row r="169" ht="12.75">
      <c r="A169" s="71"/>
    </row>
    <row r="170" ht="12.75">
      <c r="A170" s="71"/>
    </row>
    <row r="171" ht="12.75">
      <c r="A171" s="71"/>
    </row>
    <row r="172" ht="12.75">
      <c r="A172" s="71"/>
    </row>
    <row r="173" ht="12.75">
      <c r="A173" s="71"/>
    </row>
    <row r="174" ht="12.75">
      <c r="A174" s="71"/>
    </row>
    <row r="175" ht="12.75">
      <c r="A175" s="71"/>
    </row>
    <row r="176" ht="12.75">
      <c r="A176" s="71"/>
    </row>
    <row r="177" ht="12.75">
      <c r="A177" s="71"/>
    </row>
    <row r="178" ht="12.75">
      <c r="A178" s="71"/>
    </row>
    <row r="179" ht="12.75">
      <c r="A179" s="71"/>
    </row>
    <row r="180" ht="12.75">
      <c r="A180" s="71"/>
    </row>
    <row r="181" ht="12.75">
      <c r="A181" s="71"/>
    </row>
    <row r="182" ht="12.75">
      <c r="A182" s="71"/>
    </row>
    <row r="183" ht="12.75">
      <c r="A183" s="71"/>
    </row>
    <row r="184" ht="12.75">
      <c r="A184" s="71"/>
    </row>
    <row r="185" ht="12.75">
      <c r="A185" s="71"/>
    </row>
    <row r="186" ht="12.75">
      <c r="A186" s="71"/>
    </row>
    <row r="187" ht="12.75">
      <c r="A187" s="71"/>
    </row>
    <row r="188" ht="12.75">
      <c r="A188" s="71"/>
    </row>
    <row r="189" ht="12.75">
      <c r="A189" s="71"/>
    </row>
    <row r="190" ht="12.75">
      <c r="A190" s="71"/>
    </row>
    <row r="191" ht="12.75">
      <c r="A191" s="71"/>
    </row>
    <row r="192" ht="12.75">
      <c r="A192" s="71"/>
    </row>
    <row r="193" ht="12.75">
      <c r="A193" s="71"/>
    </row>
    <row r="194" ht="12.75">
      <c r="A194" s="71"/>
    </row>
    <row r="195" ht="12.75">
      <c r="A195" s="71"/>
    </row>
    <row r="196" ht="12.75">
      <c r="A196" s="71"/>
    </row>
    <row r="197" ht="12.75">
      <c r="A197" s="71"/>
    </row>
    <row r="198" ht="12.75">
      <c r="A198" s="71"/>
    </row>
    <row r="199" ht="12.75">
      <c r="A199" s="71"/>
    </row>
    <row r="200" ht="12.75">
      <c r="A200" s="71"/>
    </row>
    <row r="201" ht="12.75">
      <c r="A201" s="71"/>
    </row>
    <row r="202" ht="12.75">
      <c r="A202" s="71"/>
    </row>
    <row r="203" ht="12.75">
      <c r="A203" s="71"/>
    </row>
    <row r="204" ht="12.75">
      <c r="A204" s="71"/>
    </row>
    <row r="205" ht="12.75">
      <c r="A205" s="71"/>
    </row>
    <row r="206" ht="12.75">
      <c r="A206" s="71"/>
    </row>
    <row r="207" ht="12.75">
      <c r="A207" s="71"/>
    </row>
    <row r="208" ht="12.75">
      <c r="A208" s="71"/>
    </row>
    <row r="209" ht="12.75">
      <c r="A209" s="71"/>
    </row>
    <row r="210" ht="12.75">
      <c r="A210" s="71"/>
    </row>
    <row r="211" ht="12.75">
      <c r="A211" s="71"/>
    </row>
    <row r="212" ht="12.75">
      <c r="A212" s="71"/>
    </row>
    <row r="213" ht="12.75">
      <c r="A213" s="71"/>
    </row>
    <row r="214" ht="12.75">
      <c r="A214" s="71"/>
    </row>
    <row r="215" ht="12.75">
      <c r="A215" s="71"/>
    </row>
    <row r="216" ht="12.75">
      <c r="A216" s="71"/>
    </row>
    <row r="217" ht="12.75">
      <c r="A217" s="71"/>
    </row>
    <row r="218" ht="12.75">
      <c r="A218" s="71"/>
    </row>
    <row r="219" ht="12.75">
      <c r="A219" s="71"/>
    </row>
    <row r="220" ht="12.75">
      <c r="A220" s="71"/>
    </row>
    <row r="221" ht="12.75">
      <c r="A221" s="71"/>
    </row>
    <row r="222" ht="12.75">
      <c r="A222" s="71"/>
    </row>
    <row r="223" ht="12.75">
      <c r="A223" s="71"/>
    </row>
    <row r="224" ht="12.75">
      <c r="A224" s="71"/>
    </row>
    <row r="225" ht="12.75">
      <c r="A225" s="71"/>
    </row>
    <row r="226" ht="12.75">
      <c r="A226" s="71"/>
    </row>
    <row r="227" ht="12.75">
      <c r="A227" s="71"/>
    </row>
    <row r="228" ht="12.75">
      <c r="A228" s="71"/>
    </row>
    <row r="229" ht="12.75">
      <c r="A229" s="71"/>
    </row>
  </sheetData>
  <sheetProtection/>
  <printOptions horizontalCentered="1"/>
  <pageMargins left="0.7874015748031497" right="0.7874015748031497" top="1.3779527559055118" bottom="0.1968503937007874" header="0.7874015748031497" footer="0.11811023622047245"/>
  <pageSetup blackAndWhite="1" horizontalDpi="300" verticalDpi="300" orientation="landscape" paperSize="9" scale="80" r:id="rId1"/>
  <headerFooter alignWithMargins="0">
    <oddHeader>&amp;C&amp;"Times New Roman CE,Félkövér"&amp;14 2 0 0 7 .   É V I   M É R L E G
&amp;12&amp;UF o r r á s o k&amp;R&amp;"Times New Roman CE,Normál"11. számú melléklet &amp;9
(ezer Ft-ban)</oddHeader>
    <oddFooter>&amp;L&amp;"Times New Roman,Normál"&amp;D&amp;C&amp;"Times New Roman,Normál"&amp;Z&amp;F\&amp;A          Oláhné Pásztor Andrea&amp;R&amp;"Times New Roman CE,Normál"&amp;P. oldal/&amp;N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7109375" style="9" customWidth="1"/>
    <col min="2" max="4" width="10.28125" style="9" customWidth="1"/>
    <col min="5" max="6" width="2.7109375" style="1" customWidth="1"/>
    <col min="7" max="7" width="35.7109375" style="1" customWidth="1"/>
    <col min="8" max="9" width="10.28125" style="9" customWidth="1"/>
    <col min="10" max="10" width="10.28125" style="33" customWidth="1"/>
    <col min="11" max="16384" width="9.140625" style="9" customWidth="1"/>
  </cols>
  <sheetData>
    <row r="1" spans="1:10" ht="13.5" thickBot="1">
      <c r="A1" s="7"/>
      <c r="B1" s="7"/>
      <c r="C1" s="7"/>
      <c r="D1" s="7"/>
      <c r="E1" s="7"/>
      <c r="F1" s="7"/>
      <c r="G1" s="7"/>
      <c r="H1" s="7"/>
      <c r="I1" s="8" t="s">
        <v>71</v>
      </c>
      <c r="J1" s="34"/>
    </row>
    <row r="2" spans="1:13" ht="15.75">
      <c r="A2" s="87" t="s">
        <v>6</v>
      </c>
      <c r="B2" s="6" t="s">
        <v>149</v>
      </c>
      <c r="C2" s="6" t="s">
        <v>150</v>
      </c>
      <c r="D2" s="6" t="s">
        <v>72</v>
      </c>
      <c r="F2" s="11"/>
      <c r="G2" s="87" t="s">
        <v>53</v>
      </c>
      <c r="H2" s="6" t="s">
        <v>149</v>
      </c>
      <c r="I2" s="6" t="s">
        <v>150</v>
      </c>
      <c r="J2" s="35" t="s">
        <v>72</v>
      </c>
      <c r="K2" s="1"/>
      <c r="L2" s="1"/>
      <c r="M2" s="1"/>
    </row>
    <row r="3" spans="1:13" ht="12.75">
      <c r="A3" s="1"/>
      <c r="B3" s="5" t="s">
        <v>73</v>
      </c>
      <c r="C3" s="5"/>
      <c r="D3" s="6" t="s">
        <v>74</v>
      </c>
      <c r="F3" s="11"/>
      <c r="H3" s="5" t="s">
        <v>73</v>
      </c>
      <c r="I3" s="5"/>
      <c r="J3" s="35" t="s">
        <v>74</v>
      </c>
      <c r="K3" s="1"/>
      <c r="L3" s="1"/>
      <c r="M3" s="1"/>
    </row>
    <row r="4" spans="1:13" ht="13.5" thickBot="1">
      <c r="A4" s="7"/>
      <c r="B4" s="7"/>
      <c r="C4" s="7"/>
      <c r="D4" s="12" t="s">
        <v>151</v>
      </c>
      <c r="E4" s="7"/>
      <c r="F4" s="13"/>
      <c r="G4" s="7"/>
      <c r="H4" s="7"/>
      <c r="I4" s="7"/>
      <c r="J4" s="12" t="s">
        <v>151</v>
      </c>
      <c r="K4" s="1"/>
      <c r="L4" s="1"/>
      <c r="M4" s="1"/>
    </row>
    <row r="5" spans="1:13" ht="12.75">
      <c r="A5" s="14" t="s">
        <v>75</v>
      </c>
      <c r="B5" s="3">
        <f>B6+B7+B13+B18</f>
        <v>58012485</v>
      </c>
      <c r="C5" s="3">
        <f>C6+C7+C13+C18</f>
        <v>58601197</v>
      </c>
      <c r="D5" s="27">
        <f>C5/B5*100</f>
        <v>101.0148022447237</v>
      </c>
      <c r="F5" s="11"/>
      <c r="G5" s="14" t="s">
        <v>76</v>
      </c>
      <c r="H5" s="3">
        <f>SUM(H6:H7)</f>
        <v>52398321</v>
      </c>
      <c r="I5" s="3">
        <f>SUM(I6:I7)</f>
        <v>48864594</v>
      </c>
      <c r="J5" s="27">
        <f>I5/H5*100</f>
        <v>93.25603009302532</v>
      </c>
      <c r="K5" s="1"/>
      <c r="L5" s="1"/>
      <c r="M5" s="1"/>
    </row>
    <row r="6" spans="1:10" ht="12.75">
      <c r="A6" s="15" t="s">
        <v>77</v>
      </c>
      <c r="B6" s="94">
        <v>101679</v>
      </c>
      <c r="C6" s="16">
        <f>Eszközök!D46</f>
        <v>72533</v>
      </c>
      <c r="D6" s="27">
        <f aca="true" t="shared" si="0" ref="D6:D20">C6/B6*100</f>
        <v>71.33528063808653</v>
      </c>
      <c r="F6" s="11"/>
      <c r="G6" s="1" t="s">
        <v>78</v>
      </c>
      <c r="H6" s="93">
        <v>2213788</v>
      </c>
      <c r="I6" s="17">
        <f>Források!B45</f>
        <v>2213788</v>
      </c>
      <c r="J6" s="28">
        <f aca="true" t="shared" si="1" ref="J6:J15">I6/H6*100</f>
        <v>100</v>
      </c>
    </row>
    <row r="7" spans="1:10" ht="12.75">
      <c r="A7" s="15" t="s">
        <v>79</v>
      </c>
      <c r="B7" s="18">
        <f>SUM(B8:B12)</f>
        <v>49894553</v>
      </c>
      <c r="C7" s="18">
        <f>SUM(C8:C12)</f>
        <v>49259983</v>
      </c>
      <c r="D7" s="27">
        <f t="shared" si="0"/>
        <v>98.72817780329648</v>
      </c>
      <c r="F7" s="11"/>
      <c r="G7" s="1" t="s">
        <v>80</v>
      </c>
      <c r="H7" s="93">
        <v>50184533</v>
      </c>
      <c r="I7" s="17">
        <f>Források!C45</f>
        <v>46650806</v>
      </c>
      <c r="J7" s="28">
        <f t="shared" si="1"/>
        <v>92.95853365816915</v>
      </c>
    </row>
    <row r="8" spans="1:10" ht="12.75">
      <c r="A8" s="9" t="s">
        <v>81</v>
      </c>
      <c r="B8" s="95">
        <v>47634753</v>
      </c>
      <c r="C8" s="19">
        <f>Eszközök!E46</f>
        <v>46972621</v>
      </c>
      <c r="D8" s="28">
        <f t="shared" si="0"/>
        <v>98.60998124625523</v>
      </c>
      <c r="F8" s="11"/>
      <c r="I8" s="9" t="s">
        <v>24</v>
      </c>
      <c r="J8" s="36" t="s">
        <v>24</v>
      </c>
    </row>
    <row r="9" spans="1:10" ht="12.75">
      <c r="A9" s="9" t="s">
        <v>82</v>
      </c>
      <c r="C9" s="1" t="s">
        <v>24</v>
      </c>
      <c r="D9" s="29" t="s">
        <v>24</v>
      </c>
      <c r="F9" s="11"/>
      <c r="G9" s="14" t="s">
        <v>83</v>
      </c>
      <c r="H9" s="18">
        <f>SUM(H10:H11)</f>
        <v>1341905</v>
      </c>
      <c r="I9" s="18">
        <f>SUM(I10:I11)</f>
        <v>4377647</v>
      </c>
      <c r="J9" s="27">
        <f t="shared" si="1"/>
        <v>326.22629768873355</v>
      </c>
    </row>
    <row r="10" spans="1:10" ht="12.75">
      <c r="A10" s="9" t="s">
        <v>84</v>
      </c>
      <c r="B10" s="93">
        <v>1033561</v>
      </c>
      <c r="C10" s="19">
        <f>Eszközök!F46</f>
        <v>951214</v>
      </c>
      <c r="D10" s="28">
        <f t="shared" si="0"/>
        <v>92.03269086198105</v>
      </c>
      <c r="F10" s="11"/>
      <c r="G10" s="1" t="s">
        <v>85</v>
      </c>
      <c r="H10" s="93">
        <v>1341006</v>
      </c>
      <c r="I10" s="17">
        <f>Források!F45</f>
        <v>4371361</v>
      </c>
      <c r="J10" s="28">
        <f t="shared" si="1"/>
        <v>325.9762446998746</v>
      </c>
    </row>
    <row r="11" spans="1:10" ht="12.75">
      <c r="A11" s="9" t="s">
        <v>86</v>
      </c>
      <c r="B11" s="93">
        <v>199321</v>
      </c>
      <c r="C11" s="19">
        <f>Eszközök!G46</f>
        <v>138724</v>
      </c>
      <c r="D11" s="28">
        <f t="shared" si="0"/>
        <v>69.59828618158649</v>
      </c>
      <c r="F11" s="11"/>
      <c r="G11" s="1" t="s">
        <v>87</v>
      </c>
      <c r="H11" s="93">
        <v>899</v>
      </c>
      <c r="I11" s="17">
        <f>Források!G45</f>
        <v>6286</v>
      </c>
      <c r="J11" s="113" t="s">
        <v>109</v>
      </c>
    </row>
    <row r="12" spans="1:10" ht="12.75">
      <c r="A12" s="9" t="s">
        <v>88</v>
      </c>
      <c r="B12" s="93">
        <v>1026918</v>
      </c>
      <c r="C12" s="19">
        <f>Eszközök!H46</f>
        <v>1197424</v>
      </c>
      <c r="D12" s="28">
        <f t="shared" si="0"/>
        <v>116.60366260986758</v>
      </c>
      <c r="F12" s="11"/>
      <c r="I12" s="9" t="s">
        <v>24</v>
      </c>
      <c r="J12" s="36" t="s">
        <v>24</v>
      </c>
    </row>
    <row r="13" spans="1:10" ht="12.75">
      <c r="A13" s="15" t="s">
        <v>89</v>
      </c>
      <c r="B13" s="18">
        <f>SUM(B14:B17)</f>
        <v>566522</v>
      </c>
      <c r="C13" s="18">
        <f>SUM(C14:C17)</f>
        <v>1909735</v>
      </c>
      <c r="D13" s="27">
        <f t="shared" si="0"/>
        <v>337.0981179901222</v>
      </c>
      <c r="F13" s="11"/>
      <c r="G13" s="14" t="s">
        <v>90</v>
      </c>
      <c r="H13" s="18">
        <f>SUM(H14:H17)</f>
        <v>7001695</v>
      </c>
      <c r="I13" s="18">
        <f>SUM(I14:I17)</f>
        <v>11288532</v>
      </c>
      <c r="J13" s="27">
        <f t="shared" si="1"/>
        <v>161.225703204724</v>
      </c>
    </row>
    <row r="14" spans="1:10" ht="12.75">
      <c r="A14" s="9" t="s">
        <v>91</v>
      </c>
      <c r="B14" s="9" t="s">
        <v>24</v>
      </c>
      <c r="D14" s="29" t="s">
        <v>24</v>
      </c>
      <c r="F14" s="11"/>
      <c r="G14" s="2" t="s">
        <v>92</v>
      </c>
      <c r="H14" s="94">
        <v>4865984</v>
      </c>
      <c r="I14" s="18">
        <f>Források!I45</f>
        <v>9453499</v>
      </c>
      <c r="J14" s="27">
        <f t="shared" si="1"/>
        <v>194.27723149110233</v>
      </c>
    </row>
    <row r="15" spans="1:10" ht="12.75">
      <c r="A15" s="9" t="s">
        <v>93</v>
      </c>
      <c r="B15" s="93">
        <v>285058</v>
      </c>
      <c r="C15" s="93">
        <v>1632500</v>
      </c>
      <c r="D15" s="28">
        <f t="shared" si="0"/>
        <v>572.6904700096121</v>
      </c>
      <c r="F15" s="11"/>
      <c r="G15" s="2" t="s">
        <v>94</v>
      </c>
      <c r="H15" s="94">
        <v>1325686</v>
      </c>
      <c r="I15" s="18">
        <f>Források!J45</f>
        <v>1052670</v>
      </c>
      <c r="J15" s="27">
        <f t="shared" si="1"/>
        <v>79.40568128501017</v>
      </c>
    </row>
    <row r="16" spans="1:10" ht="12.75">
      <c r="A16" s="9" t="s">
        <v>108</v>
      </c>
      <c r="B16" s="93">
        <v>100175</v>
      </c>
      <c r="C16" s="93">
        <v>93937</v>
      </c>
      <c r="D16" s="28">
        <f t="shared" si="0"/>
        <v>93.77289742949839</v>
      </c>
      <c r="F16" s="11"/>
      <c r="G16" s="2" t="s">
        <v>95</v>
      </c>
      <c r="H16" s="15"/>
      <c r="I16" s="15" t="s">
        <v>24</v>
      </c>
      <c r="J16" s="37" t="s">
        <v>24</v>
      </c>
    </row>
    <row r="17" spans="1:10" ht="12.75">
      <c r="A17" s="9" t="s">
        <v>110</v>
      </c>
      <c r="B17" s="93">
        <v>181289</v>
      </c>
      <c r="C17" s="93">
        <v>183298</v>
      </c>
      <c r="D17" s="28">
        <f t="shared" si="0"/>
        <v>101.10817534433968</v>
      </c>
      <c r="F17" s="11"/>
      <c r="G17" s="2" t="s">
        <v>96</v>
      </c>
      <c r="H17" s="94">
        <v>810025</v>
      </c>
      <c r="I17" s="18">
        <f>Források!K45</f>
        <v>782363</v>
      </c>
      <c r="J17" s="27">
        <f>I17/H17*100</f>
        <v>96.58504367149162</v>
      </c>
    </row>
    <row r="18" spans="1:10" ht="12.75">
      <c r="A18" s="15" t="s">
        <v>97</v>
      </c>
      <c r="B18" s="94">
        <v>7449731</v>
      </c>
      <c r="C18" s="18">
        <f>Eszközök!J46</f>
        <v>7358946</v>
      </c>
      <c r="D18" s="27">
        <f t="shared" si="0"/>
        <v>98.78136539426725</v>
      </c>
      <c r="F18" s="11"/>
      <c r="J18" s="36" t="s">
        <v>24</v>
      </c>
    </row>
    <row r="19" spans="1:10" ht="12.75">
      <c r="A19" s="15"/>
      <c r="D19" s="29" t="s">
        <v>24</v>
      </c>
      <c r="F19" s="11"/>
      <c r="J19" s="36" t="s">
        <v>24</v>
      </c>
    </row>
    <row r="20" spans="1:10" ht="12.75">
      <c r="A20" s="20" t="s">
        <v>98</v>
      </c>
      <c r="B20" s="18">
        <f>SUM(B21:B26)</f>
        <v>2729436</v>
      </c>
      <c r="C20" s="18">
        <f>SUM(C21:C26)</f>
        <v>5929576</v>
      </c>
      <c r="D20" s="27">
        <f t="shared" si="0"/>
        <v>217.24546756179666</v>
      </c>
      <c r="F20" s="11"/>
      <c r="J20" s="36" t="s">
        <v>24</v>
      </c>
    </row>
    <row r="21" spans="1:10" ht="12.75">
      <c r="A21" s="15" t="s">
        <v>99</v>
      </c>
      <c r="B21" s="94">
        <v>32481</v>
      </c>
      <c r="C21" s="18">
        <f>Eszközök!L46</f>
        <v>37192</v>
      </c>
      <c r="D21" s="27">
        <f aca="true" t="shared" si="2" ref="D21:D27">C21/B21*100</f>
        <v>114.50386379729689</v>
      </c>
      <c r="F21" s="11"/>
      <c r="J21" s="36" t="s">
        <v>24</v>
      </c>
    </row>
    <row r="22" spans="1:10" ht="12.75">
      <c r="A22" s="15" t="s">
        <v>100</v>
      </c>
      <c r="B22" s="94">
        <v>545025</v>
      </c>
      <c r="C22" s="18">
        <f>Eszközök!M46</f>
        <v>732374</v>
      </c>
      <c r="D22" s="27">
        <f t="shared" si="2"/>
        <v>134.3743864960323</v>
      </c>
      <c r="F22" s="11"/>
      <c r="J22" s="36" t="s">
        <v>24</v>
      </c>
    </row>
    <row r="23" spans="1:10" ht="12.75">
      <c r="A23" s="15" t="s">
        <v>101</v>
      </c>
      <c r="B23" s="94">
        <v>0</v>
      </c>
      <c r="C23" s="18">
        <f>Eszközök!N46</f>
        <v>0</v>
      </c>
      <c r="D23" s="109" t="s">
        <v>109</v>
      </c>
      <c r="F23" s="11"/>
      <c r="J23" s="36" t="s">
        <v>24</v>
      </c>
    </row>
    <row r="24" spans="1:10" ht="12.75">
      <c r="A24" s="15" t="s">
        <v>102</v>
      </c>
      <c r="B24" s="94">
        <v>2072040</v>
      </c>
      <c r="C24" s="18">
        <f>Eszközök!O46</f>
        <v>5067604</v>
      </c>
      <c r="D24" s="27">
        <f t="shared" si="2"/>
        <v>244.57076118221656</v>
      </c>
      <c r="F24" s="11"/>
      <c r="J24" s="36" t="s">
        <v>24</v>
      </c>
    </row>
    <row r="25" spans="1:10" ht="12.75">
      <c r="A25" s="15" t="s">
        <v>103</v>
      </c>
      <c r="B25" s="15"/>
      <c r="C25" s="15" t="s">
        <v>24</v>
      </c>
      <c r="D25" s="30" t="s">
        <v>24</v>
      </c>
      <c r="F25" s="11"/>
      <c r="J25" s="36" t="s">
        <v>24</v>
      </c>
    </row>
    <row r="26" spans="1:10" ht="13.5" thickBot="1">
      <c r="A26" s="21" t="s">
        <v>104</v>
      </c>
      <c r="B26" s="96">
        <v>79890</v>
      </c>
      <c r="C26" s="22">
        <f>Eszközök!P46</f>
        <v>92406</v>
      </c>
      <c r="D26" s="31">
        <f t="shared" si="2"/>
        <v>115.66654149455502</v>
      </c>
      <c r="E26" s="23"/>
      <c r="F26" s="24"/>
      <c r="G26" s="23"/>
      <c r="H26" s="23"/>
      <c r="I26" s="23"/>
      <c r="J26" s="38" t="s">
        <v>24</v>
      </c>
    </row>
    <row r="27" spans="1:10" ht="17.25" thickBot="1" thickTop="1">
      <c r="A27" s="25" t="s">
        <v>105</v>
      </c>
      <c r="B27" s="26">
        <f>B5+B20</f>
        <v>60741921</v>
      </c>
      <c r="C27" s="26">
        <f>C5+C20</f>
        <v>64530773</v>
      </c>
      <c r="D27" s="32">
        <f t="shared" si="2"/>
        <v>106.23762294248151</v>
      </c>
      <c r="E27" s="7"/>
      <c r="F27" s="13"/>
      <c r="G27" s="25" t="s">
        <v>106</v>
      </c>
      <c r="H27" s="26">
        <f>H5+H9+H13</f>
        <v>60741921</v>
      </c>
      <c r="I27" s="26">
        <f>I5+I9+I13</f>
        <v>64530773</v>
      </c>
      <c r="J27" s="32">
        <f>I27/H27*100</f>
        <v>106.23762294248151</v>
      </c>
    </row>
    <row r="28" ht="12.75">
      <c r="D28" s="33"/>
    </row>
  </sheetData>
  <sheetProtection/>
  <printOptions horizontalCentered="1"/>
  <pageMargins left="0.3937007874015748" right="0.3937007874015748" top="1.3779527559055118" bottom="0.5905511811023623" header="0.7874015748031497" footer="0.11811023622047245"/>
  <pageSetup blackAndWhite="1" horizontalDpi="300" verticalDpi="300" orientation="landscape" paperSize="9" r:id="rId1"/>
  <headerFooter alignWithMargins="0">
    <oddHeader>&amp;C&amp;"Times New Roman CE,Félkövér"&amp;14A vagyoni helyzet alakulása&amp;R&amp;"Times New Roman CE,Normál" 3. számú  kimutatás</oddHeader>
    <oddFooter>&amp;L&amp;"Times New Roman,Normál"&amp;8&amp;D&amp;C&amp;"Times New Roman,Normál"&amp;8&amp;Z&amp;F\&amp;A          Oláhné Pásztor Andrea&amp;R&amp;"Times New Roman CE,Normál"&amp;8&amp;P. oldal/&amp;N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abesz96M</dc:title>
  <dc:subject>Beszámoló</dc:subject>
  <dc:creator>.Andi</dc:creator>
  <cp:keywords/>
  <dc:description>Mérleg az 1996. évi intézményi beszámolók alapján</dc:description>
  <cp:lastModifiedBy>Tulajdonos</cp:lastModifiedBy>
  <cp:lastPrinted>2008-04-25T13:59:30Z</cp:lastPrinted>
  <dcterms:created xsi:type="dcterms:W3CDTF">2005-02-22T08:11:51Z</dcterms:created>
  <dcterms:modified xsi:type="dcterms:W3CDTF">2008-04-25T13:59:31Z</dcterms:modified>
  <cp:category/>
  <cp:version/>
  <cp:contentType/>
  <cp:contentStatus/>
</cp:coreProperties>
</file>