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6 LF Rm4" sheetId="1" r:id="rId1"/>
  </sheets>
  <definedNames>
    <definedName name="_xlnm.Print_Titles" localSheetId="0">'6 LF Rm4'!$1:$2</definedName>
    <definedName name="_xlnm.Print_Area" localSheetId="0">'6 LF Rm4'!$A$1:$F$42</definedName>
  </definedNames>
  <calcPr fullCalcOnLoad="1"/>
</workbook>
</file>

<file path=xl/sharedStrings.xml><?xml version="1.0" encoding="utf-8"?>
<sst xmlns="http://schemas.openxmlformats.org/spreadsheetml/2006/main" count="59" uniqueCount="49">
  <si>
    <t xml:space="preserve">Kálvária u. 7.  udvari szárny és épület tetőfelújítása       </t>
  </si>
  <si>
    <t>Áthúzódó kiadások</t>
  </si>
  <si>
    <t>Áthúzódó kiadások összesen</t>
  </si>
  <si>
    <t>x</t>
  </si>
  <si>
    <t xml:space="preserve"> Tartalékkeret</t>
  </si>
  <si>
    <t xml:space="preserve"> Összesen:</t>
  </si>
  <si>
    <t>Balázs János műteremlakások tetőfelújítás III. ütem</t>
  </si>
  <si>
    <t>Ady E. u. 1. felújításának terveztetése, födémcsere, tetőfelújítás</t>
  </si>
  <si>
    <t>Fő u. 20 lakóépület tetőfelújítás</t>
  </si>
  <si>
    <t>SÁVHÁZ átfogó felújítására vonatkozó tanulmány</t>
  </si>
  <si>
    <t>Ady E. u. 1.műemléki lak.ép.állagvédő felújítás tervezése</t>
  </si>
  <si>
    <t>Ady E.u.3. önk.bérlakás bontáshoz kapcs.hőszig.</t>
  </si>
  <si>
    <t>Nádasdi u.24. életveszély elhárítása</t>
  </si>
  <si>
    <t>Fő u. 34. homlokzat és tető tervezése</t>
  </si>
  <si>
    <t xml:space="preserve">2007. évben megvalósuló panelfelújítások </t>
  </si>
  <si>
    <t>Vegyes tulajdonú épületek felújítása keret</t>
  </si>
  <si>
    <t>Kémények béléscsövezése (keretösszeg)</t>
  </si>
  <si>
    <t>Új induló feladatok keretösszege:</t>
  </si>
  <si>
    <t>Fő u. 8. erkély megerősítés önkormányzatra eső része</t>
  </si>
  <si>
    <t>Kontrássy u. 2/A épület felújítása önkormányzatra eső része</t>
  </si>
  <si>
    <t>Nyugati temető:  szociális helyiség zuhanyzó-vizesblokk</t>
  </si>
  <si>
    <t>Megnevezés</t>
  </si>
  <si>
    <t>Megjegyzés</t>
  </si>
  <si>
    <t xml:space="preserve"> Új induló feladatok összesen:</t>
  </si>
  <si>
    <t>Nádasdi u. 1/A-1/B ing.faházak és lépcsőfeljárók felújítása</t>
  </si>
  <si>
    <t>Piac támfal egy szakaszának megerősítése</t>
  </si>
  <si>
    <t>Pótigény ill.átcsop.</t>
  </si>
  <si>
    <t xml:space="preserve">   Mód. új előirányzat</t>
  </si>
  <si>
    <t>Eltérés                 ( +  - )</t>
  </si>
  <si>
    <t>garanciális visszatartás</t>
  </si>
  <si>
    <t>2006.évben indított panelfelújítások</t>
  </si>
  <si>
    <t>Fő u.34. épületfelújítás kivitelezés</t>
  </si>
  <si>
    <t>Berzsenyi u. 2/b.1/4. légcserélők</t>
  </si>
  <si>
    <t>Szociális bérlakások újrahasznosítás előtti lakhatást  gátló hibáinak kijavítása és közérdekű hatósági elhelyezés keret:</t>
  </si>
  <si>
    <t>2007 évi módosított előirányzat</t>
  </si>
  <si>
    <t>Fő u.74. bérlakás felújítása</t>
  </si>
  <si>
    <t>Dózsa Gy.u. 14.</t>
  </si>
  <si>
    <t>Ady E. u. 1. födémcsere, tetőfelúíjtás saját erő</t>
  </si>
  <si>
    <t>Berzsenyi D.u.24/B bérlakása felújítása</t>
  </si>
  <si>
    <t>Fő u.83. 2 db</t>
  </si>
  <si>
    <t>Irányi Dániel u.15. 4 db</t>
  </si>
  <si>
    <t>Sávház copilit üvegfal csere folytatása  /10szint/</t>
  </si>
  <si>
    <t>Pécsi u.52. kerítés építés</t>
  </si>
  <si>
    <t>Füredi u.4. 5/4 bérlakás felújítása</t>
  </si>
  <si>
    <t>Tartalékkeret terhére</t>
  </si>
  <si>
    <t>K.füredi temető ravatalozó tető jav.</t>
  </si>
  <si>
    <t>Lőtér kerítés pótlás (Volán teleppel szomszéd)</t>
  </si>
  <si>
    <t>Füredi u.14. 6/1 bérlakás felújítása</t>
  </si>
  <si>
    <t>Honvéd u.1. önk.tul.üzlet fűtés szétválasztás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</si>
</sst>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  <numFmt numFmtId="188" formatCode="[$-40E]yyyy\.\ mmmm\ d\."/>
  </numFmts>
  <fonts count="28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2" fillId="24" borderId="0" xfId="0" applyFont="1" applyFill="1" applyAlignment="1">
      <alignment vertical="center"/>
    </xf>
    <xf numFmtId="49" fontId="21" fillId="24" borderId="10" xfId="0" applyNumberFormat="1" applyFont="1" applyFill="1" applyBorder="1" applyAlignment="1">
      <alignment wrapText="1"/>
    </xf>
    <xf numFmtId="49" fontId="21" fillId="24" borderId="11" xfId="0" applyNumberFormat="1" applyFont="1" applyFill="1" applyBorder="1" applyAlignment="1">
      <alignment wrapText="1"/>
    </xf>
    <xf numFmtId="0" fontId="21" fillId="24" borderId="12" xfId="0" applyFont="1" applyFill="1" applyBorder="1" applyAlignment="1">
      <alignment wrapText="1"/>
    </xf>
    <xf numFmtId="0" fontId="22" fillId="24" borderId="0" xfId="0" applyFont="1" applyFill="1" applyBorder="1" applyAlignment="1">
      <alignment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/>
    </xf>
    <xf numFmtId="3" fontId="22" fillId="24" borderId="11" xfId="0" applyNumberFormat="1" applyFont="1" applyFill="1" applyBorder="1" applyAlignment="1">
      <alignment/>
    </xf>
    <xf numFmtId="0" fontId="22" fillId="24" borderId="12" xfId="0" applyFont="1" applyFill="1" applyBorder="1" applyAlignment="1">
      <alignment horizontal="center"/>
    </xf>
    <xf numFmtId="0" fontId="22" fillId="24" borderId="13" xfId="0" applyFont="1" applyFill="1" applyBorder="1" applyAlignment="1">
      <alignment/>
    </xf>
    <xf numFmtId="49" fontId="22" fillId="24" borderId="10" xfId="0" applyNumberFormat="1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1" fillId="24" borderId="0" xfId="0" applyFont="1" applyFill="1" applyAlignment="1">
      <alignment/>
    </xf>
    <xf numFmtId="0" fontId="23" fillId="24" borderId="12" xfId="0" applyFont="1" applyFill="1" applyBorder="1" applyAlignment="1">
      <alignment horizontal="left"/>
    </xf>
    <xf numFmtId="49" fontId="22" fillId="24" borderId="10" xfId="0" applyNumberFormat="1" applyFont="1" applyFill="1" applyBorder="1" applyAlignment="1">
      <alignment/>
    </xf>
    <xf numFmtId="3" fontId="24" fillId="24" borderId="12" xfId="0" applyNumberFormat="1" applyFont="1" applyFill="1" applyBorder="1" applyAlignment="1">
      <alignment horizontal="right" wrapText="1"/>
    </xf>
    <xf numFmtId="3" fontId="25" fillId="24" borderId="12" xfId="0" applyNumberFormat="1" applyFont="1" applyFill="1" applyBorder="1" applyAlignment="1">
      <alignment horizontal="right"/>
    </xf>
    <xf numFmtId="3" fontId="21" fillId="24" borderId="11" xfId="0" applyNumberFormat="1" applyFont="1" applyFill="1" applyBorder="1" applyAlignment="1">
      <alignment/>
    </xf>
    <xf numFmtId="0" fontId="26" fillId="24" borderId="12" xfId="0" applyFont="1" applyFill="1" applyBorder="1" applyAlignment="1">
      <alignment horizontal="right"/>
    </xf>
    <xf numFmtId="0" fontId="21" fillId="24" borderId="14" xfId="0" applyFont="1" applyFill="1" applyBorder="1" applyAlignment="1">
      <alignment horizontal="right"/>
    </xf>
    <xf numFmtId="3" fontId="21" fillId="24" borderId="15" xfId="0" applyNumberFormat="1" applyFont="1" applyFill="1" applyBorder="1" applyAlignment="1">
      <alignment horizontal="right"/>
    </xf>
    <xf numFmtId="49" fontId="21" fillId="24" borderId="16" xfId="0" applyNumberFormat="1" applyFont="1" applyFill="1" applyBorder="1" applyAlignment="1">
      <alignment/>
    </xf>
    <xf numFmtId="0" fontId="21" fillId="24" borderId="10" xfId="0" applyFont="1" applyFill="1" applyBorder="1" applyAlignment="1">
      <alignment/>
    </xf>
    <xf numFmtId="3" fontId="25" fillId="24" borderId="12" xfId="0" applyNumberFormat="1" applyFont="1" applyFill="1" applyBorder="1" applyAlignment="1">
      <alignment horizontal="left" wrapText="1"/>
    </xf>
    <xf numFmtId="0" fontId="21" fillId="24" borderId="10" xfId="0" applyFont="1" applyFill="1" applyBorder="1" applyAlignment="1">
      <alignment wrapText="1"/>
    </xf>
    <xf numFmtId="3" fontId="21" fillId="24" borderId="12" xfId="0" applyNumberFormat="1" applyFont="1" applyFill="1" applyBorder="1" applyAlignment="1">
      <alignment/>
    </xf>
    <xf numFmtId="0" fontId="22" fillId="24" borderId="10" xfId="0" applyFont="1" applyFill="1" applyBorder="1" applyAlignment="1">
      <alignment wrapText="1"/>
    </xf>
    <xf numFmtId="3" fontId="22" fillId="24" borderId="12" xfId="0" applyNumberFormat="1" applyFont="1" applyFill="1" applyBorder="1" applyAlignment="1">
      <alignment/>
    </xf>
    <xf numFmtId="3" fontId="22" fillId="24" borderId="11" xfId="0" applyNumberFormat="1" applyFont="1" applyFill="1" applyBorder="1" applyAlignment="1">
      <alignment horizontal="right"/>
    </xf>
    <xf numFmtId="3" fontId="27" fillId="24" borderId="12" xfId="0" applyNumberFormat="1" applyFont="1" applyFill="1" applyBorder="1" applyAlignment="1">
      <alignment horizontal="left"/>
    </xf>
    <xf numFmtId="49" fontId="22" fillId="24" borderId="12" xfId="0" applyNumberFormat="1" applyFont="1" applyFill="1" applyBorder="1" applyAlignment="1">
      <alignment/>
    </xf>
    <xf numFmtId="49" fontId="25" fillId="24" borderId="12" xfId="0" applyNumberFormat="1" applyFont="1" applyFill="1" applyBorder="1" applyAlignment="1">
      <alignment horizontal="right"/>
    </xf>
    <xf numFmtId="3" fontId="25" fillId="24" borderId="12" xfId="0" applyNumberFormat="1" applyFont="1" applyFill="1" applyBorder="1" applyAlignment="1">
      <alignment horizontal="left"/>
    </xf>
    <xf numFmtId="49" fontId="25" fillId="24" borderId="12" xfId="0" applyNumberFormat="1" applyFont="1" applyFill="1" applyBorder="1" applyAlignment="1">
      <alignment horizontal="left"/>
    </xf>
    <xf numFmtId="0" fontId="22" fillId="24" borderId="11" xfId="0" applyFont="1" applyFill="1" applyBorder="1" applyAlignment="1">
      <alignment horizontal="right"/>
    </xf>
    <xf numFmtId="3" fontId="22" fillId="24" borderId="12" xfId="0" applyNumberFormat="1" applyFont="1" applyFill="1" applyBorder="1" applyAlignment="1">
      <alignment horizontal="left"/>
    </xf>
    <xf numFmtId="49" fontId="25" fillId="24" borderId="12" xfId="0" applyNumberFormat="1" applyFont="1" applyFill="1" applyBorder="1" applyAlignment="1">
      <alignment horizontal="center"/>
    </xf>
    <xf numFmtId="49" fontId="22" fillId="24" borderId="12" xfId="0" applyNumberFormat="1" applyFont="1" applyFill="1" applyBorder="1" applyAlignment="1">
      <alignment horizontal="left" wrapText="1"/>
    </xf>
    <xf numFmtId="49" fontId="27" fillId="24" borderId="12" xfId="0" applyNumberFormat="1" applyFont="1" applyFill="1" applyBorder="1" applyAlignment="1">
      <alignment horizontal="right"/>
    </xf>
    <xf numFmtId="3" fontId="21" fillId="24" borderId="15" xfId="0" applyNumberFormat="1" applyFont="1" applyFill="1" applyBorder="1" applyAlignment="1">
      <alignment horizontal="right" wrapText="1"/>
    </xf>
    <xf numFmtId="3" fontId="21" fillId="24" borderId="16" xfId="0" applyNumberFormat="1" applyFont="1" applyFill="1" applyBorder="1" applyAlignment="1">
      <alignment horizontal="right" wrapText="1"/>
    </xf>
    <xf numFmtId="0" fontId="21" fillId="24" borderId="14" xfId="0" applyFont="1" applyFill="1" applyBorder="1" applyAlignment="1">
      <alignment/>
    </xf>
    <xf numFmtId="3" fontId="21" fillId="24" borderId="15" xfId="0" applyNumberFormat="1" applyFont="1" applyFill="1" applyBorder="1" applyAlignment="1">
      <alignment/>
    </xf>
    <xf numFmtId="3" fontId="21" fillId="24" borderId="16" xfId="0" applyNumberFormat="1" applyFont="1" applyFill="1" applyBorder="1" applyAlignment="1">
      <alignment/>
    </xf>
    <xf numFmtId="0" fontId="17" fillId="24" borderId="14" xfId="0" applyFont="1" applyFill="1" applyBorder="1" applyAlignment="1">
      <alignment horizontal="right"/>
    </xf>
    <xf numFmtId="3" fontId="17" fillId="24" borderId="15" xfId="0" applyNumberFormat="1" applyFont="1" applyFill="1" applyBorder="1" applyAlignment="1">
      <alignment horizontal="right"/>
    </xf>
    <xf numFmtId="3" fontId="17" fillId="24" borderId="16" xfId="0" applyNumberFormat="1" applyFont="1" applyFill="1" applyBorder="1" applyAlignment="1">
      <alignment horizontal="right"/>
    </xf>
    <xf numFmtId="0" fontId="4" fillId="24" borderId="0" xfId="0" applyFont="1" applyFill="1" applyBorder="1" applyAlignment="1">
      <alignment/>
    </xf>
    <xf numFmtId="3" fontId="22" fillId="24" borderId="0" xfId="0" applyNumberFormat="1" applyFont="1" applyFill="1" applyBorder="1" applyAlignment="1">
      <alignment/>
    </xf>
    <xf numFmtId="3" fontId="22" fillId="24" borderId="0" xfId="0" applyNumberFormat="1" applyFont="1" applyFill="1" applyAlignment="1">
      <alignment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X252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:A2"/>
    </sheetView>
  </sheetViews>
  <sheetFormatPr defaultColWidth="9.00390625" defaultRowHeight="12.75"/>
  <cols>
    <col min="1" max="1" width="52.25390625" style="6" customWidth="1"/>
    <col min="2" max="5" width="13.875" style="6" customWidth="1"/>
    <col min="6" max="6" width="40.875" style="6" customWidth="1"/>
    <col min="7" max="16384" width="9.125" style="6" customWidth="1"/>
  </cols>
  <sheetData>
    <row r="1" spans="1:6" s="1" customFormat="1" ht="21.75" customHeight="1">
      <c r="A1" s="53" t="s">
        <v>21</v>
      </c>
      <c r="B1" s="51" t="s">
        <v>34</v>
      </c>
      <c r="C1" s="51" t="s">
        <v>26</v>
      </c>
      <c r="D1" s="51" t="s">
        <v>27</v>
      </c>
      <c r="E1" s="51" t="s">
        <v>28</v>
      </c>
      <c r="F1" s="55" t="s">
        <v>22</v>
      </c>
    </row>
    <row r="2" spans="1:6" s="1" customFormat="1" ht="18.75" customHeight="1">
      <c r="A2" s="54"/>
      <c r="B2" s="52"/>
      <c r="C2" s="52"/>
      <c r="D2" s="52"/>
      <c r="E2" s="52"/>
      <c r="F2" s="56"/>
    </row>
    <row r="3" spans="1:24" ht="12.75" customHeight="1">
      <c r="A3" s="2" t="s">
        <v>1</v>
      </c>
      <c r="B3" s="3"/>
      <c r="C3" s="3"/>
      <c r="D3" s="3"/>
      <c r="E3" s="3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10" customFormat="1" ht="12.75" customHeight="1">
      <c r="A4" s="7" t="s">
        <v>6</v>
      </c>
      <c r="B4" s="8">
        <v>45</v>
      </c>
      <c r="C4" s="8">
        <v>0</v>
      </c>
      <c r="D4" s="8">
        <f aca="true" t="shared" si="0" ref="D4:D11">+B4+C4</f>
        <v>45</v>
      </c>
      <c r="E4" s="8">
        <f aca="true" t="shared" si="1" ref="E4:E13">+D4-B4</f>
        <v>0</v>
      </c>
      <c r="F4" s="9" t="s">
        <v>29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13" customFormat="1" ht="12.75" customHeight="1">
      <c r="A5" s="11" t="s">
        <v>8</v>
      </c>
      <c r="B5" s="8">
        <v>220</v>
      </c>
      <c r="C5" s="8">
        <v>0</v>
      </c>
      <c r="D5" s="8">
        <f>+B5+C5</f>
        <v>220</v>
      </c>
      <c r="E5" s="8">
        <f>+D5-B5</f>
        <v>0</v>
      </c>
      <c r="F5" s="9" t="s">
        <v>29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s="10" customFormat="1" ht="12.75" customHeight="1">
      <c r="A6" s="7" t="s">
        <v>7</v>
      </c>
      <c r="B6" s="8">
        <v>199</v>
      </c>
      <c r="C6" s="8">
        <v>0</v>
      </c>
      <c r="D6" s="8">
        <f t="shared" si="0"/>
        <v>199</v>
      </c>
      <c r="E6" s="8">
        <f t="shared" si="1"/>
        <v>0</v>
      </c>
      <c r="F6" s="1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6" s="5" customFormat="1" ht="12.75" customHeight="1">
      <c r="A7" s="15" t="s">
        <v>10</v>
      </c>
      <c r="B7" s="8">
        <v>198</v>
      </c>
      <c r="C7" s="8">
        <v>0</v>
      </c>
      <c r="D7" s="8">
        <f>+B7+C7</f>
        <v>198</v>
      </c>
      <c r="E7" s="8">
        <f>+D7-B7</f>
        <v>0</v>
      </c>
      <c r="F7" s="14"/>
    </row>
    <row r="8" spans="1:6" s="5" customFormat="1" ht="12.75" customHeight="1">
      <c r="A8" s="11" t="s">
        <v>19</v>
      </c>
      <c r="B8" s="8">
        <v>6147</v>
      </c>
      <c r="C8" s="8">
        <v>0</v>
      </c>
      <c r="D8" s="8">
        <f t="shared" si="0"/>
        <v>6147</v>
      </c>
      <c r="E8" s="8">
        <f t="shared" si="1"/>
        <v>0</v>
      </c>
      <c r="F8" s="16"/>
    </row>
    <row r="9" spans="1:6" s="5" customFormat="1" ht="12.75" customHeight="1">
      <c r="A9" s="15" t="s">
        <v>12</v>
      </c>
      <c r="B9" s="8">
        <v>1922</v>
      </c>
      <c r="C9" s="8">
        <v>0</v>
      </c>
      <c r="D9" s="8">
        <f>+B9+C9</f>
        <v>1922</v>
      </c>
      <c r="E9" s="8">
        <f>+D9-B9</f>
        <v>0</v>
      </c>
      <c r="F9" s="9"/>
    </row>
    <row r="10" spans="1:6" s="5" customFormat="1" ht="12.75" customHeight="1">
      <c r="A10" s="15" t="s">
        <v>9</v>
      </c>
      <c r="B10" s="8">
        <v>1872</v>
      </c>
      <c r="C10" s="8">
        <v>0</v>
      </c>
      <c r="D10" s="8">
        <f t="shared" si="0"/>
        <v>1872</v>
      </c>
      <c r="E10" s="8">
        <f t="shared" si="1"/>
        <v>0</v>
      </c>
      <c r="F10" s="9"/>
    </row>
    <row r="11" spans="1:6" s="5" customFormat="1" ht="12.75" customHeight="1">
      <c r="A11" s="15" t="s">
        <v>11</v>
      </c>
      <c r="B11" s="8">
        <v>397</v>
      </c>
      <c r="C11" s="8">
        <v>0</v>
      </c>
      <c r="D11" s="8">
        <f t="shared" si="0"/>
        <v>397</v>
      </c>
      <c r="E11" s="8">
        <f t="shared" si="1"/>
        <v>0</v>
      </c>
      <c r="F11" s="9"/>
    </row>
    <row r="12" spans="1:6" s="5" customFormat="1" ht="12.75" customHeight="1">
      <c r="A12" s="11" t="s">
        <v>18</v>
      </c>
      <c r="B12" s="8">
        <v>954</v>
      </c>
      <c r="C12" s="8">
        <v>0</v>
      </c>
      <c r="D12" s="8">
        <f>+B12+C12</f>
        <v>954</v>
      </c>
      <c r="E12" s="8">
        <f>+D12-B12</f>
        <v>0</v>
      </c>
      <c r="F12" s="17"/>
    </row>
    <row r="13" spans="1:6" s="5" customFormat="1" ht="12.75" customHeight="1">
      <c r="A13" s="11" t="s">
        <v>30</v>
      </c>
      <c r="B13" s="18">
        <f>608307-54300-310</f>
        <v>553697</v>
      </c>
      <c r="C13" s="8">
        <v>0</v>
      </c>
      <c r="D13" s="18">
        <f>+B13+C13</f>
        <v>553697</v>
      </c>
      <c r="E13" s="8">
        <f t="shared" si="1"/>
        <v>0</v>
      </c>
      <c r="F13" s="19"/>
    </row>
    <row r="14" spans="1:6" s="5" customFormat="1" ht="15" customHeight="1">
      <c r="A14" s="20" t="s">
        <v>2</v>
      </c>
      <c r="B14" s="21">
        <f>SUM(B4:B13)</f>
        <v>565651</v>
      </c>
      <c r="C14" s="21">
        <f>SUM(C4:C13)</f>
        <v>0</v>
      </c>
      <c r="D14" s="21">
        <f>SUM(D4:D13)</f>
        <v>565651</v>
      </c>
      <c r="E14" s="21">
        <f>SUM(E4:E13)</f>
        <v>0</v>
      </c>
      <c r="F14" s="22"/>
    </row>
    <row r="15" spans="1:6" s="13" customFormat="1" ht="16.5" customHeight="1">
      <c r="A15" s="23" t="s">
        <v>15</v>
      </c>
      <c r="B15" s="18">
        <f>11000+2938+466+2381</f>
        <v>16785</v>
      </c>
      <c r="C15" s="18">
        <v>0</v>
      </c>
      <c r="D15" s="18">
        <f aca="true" t="shared" si="2" ref="D15:D25">+B15+C15</f>
        <v>16785</v>
      </c>
      <c r="E15" s="18">
        <f aca="true" t="shared" si="3" ref="E15:E22">+D15-B15</f>
        <v>0</v>
      </c>
      <c r="F15" s="24"/>
    </row>
    <row r="16" spans="1:6" s="13" customFormat="1" ht="27" customHeight="1">
      <c r="A16" s="25" t="s">
        <v>33</v>
      </c>
      <c r="B16" s="18">
        <f>4000-B17-B18</f>
        <v>2689</v>
      </c>
      <c r="C16" s="18">
        <f>-1098-510</f>
        <v>-1608</v>
      </c>
      <c r="D16" s="18">
        <f t="shared" si="2"/>
        <v>1081</v>
      </c>
      <c r="E16" s="18">
        <f t="shared" si="3"/>
        <v>-1608</v>
      </c>
      <c r="F16" s="26"/>
    </row>
    <row r="17" spans="1:6" s="13" customFormat="1" ht="11.25" customHeight="1">
      <c r="A17" s="27" t="s">
        <v>35</v>
      </c>
      <c r="B17" s="8">
        <v>363</v>
      </c>
      <c r="C17" s="8">
        <v>0</v>
      </c>
      <c r="D17" s="8">
        <f>+B17+C17</f>
        <v>363</v>
      </c>
      <c r="E17" s="8">
        <f>+D17-B17</f>
        <v>0</v>
      </c>
      <c r="F17" s="26"/>
    </row>
    <row r="18" spans="1:6" s="13" customFormat="1" ht="11.25" customHeight="1">
      <c r="A18" s="27" t="s">
        <v>38</v>
      </c>
      <c r="B18" s="8">
        <v>948</v>
      </c>
      <c r="C18" s="8">
        <v>0</v>
      </c>
      <c r="D18" s="8">
        <f t="shared" si="2"/>
        <v>948</v>
      </c>
      <c r="E18" s="8">
        <f t="shared" si="3"/>
        <v>0</v>
      </c>
      <c r="F18" s="26"/>
    </row>
    <row r="19" spans="1:6" ht="11.25" customHeight="1">
      <c r="A19" s="7" t="s">
        <v>43</v>
      </c>
      <c r="B19" s="8">
        <v>0</v>
      </c>
      <c r="C19" s="8">
        <v>1098</v>
      </c>
      <c r="D19" s="8">
        <f>+B19+C19</f>
        <v>1098</v>
      </c>
      <c r="E19" s="8">
        <f>+D19-B19</f>
        <v>1098</v>
      </c>
      <c r="F19" s="28"/>
    </row>
    <row r="20" spans="1:6" ht="11.25" customHeight="1">
      <c r="A20" s="7" t="s">
        <v>47</v>
      </c>
      <c r="B20" s="8">
        <v>0</v>
      </c>
      <c r="C20" s="8">
        <v>510</v>
      </c>
      <c r="D20" s="8">
        <f>+B20+C20</f>
        <v>510</v>
      </c>
      <c r="E20" s="8">
        <f>+D20-B20</f>
        <v>510</v>
      </c>
      <c r="F20" s="28"/>
    </row>
    <row r="21" spans="1:6" s="13" customFormat="1" ht="14.25" customHeight="1">
      <c r="A21" s="23" t="s">
        <v>16</v>
      </c>
      <c r="B21" s="18">
        <f>1000-191-321-303</f>
        <v>185</v>
      </c>
      <c r="C21" s="18">
        <f>-C23-C24</f>
        <v>0</v>
      </c>
      <c r="D21" s="18">
        <f t="shared" si="2"/>
        <v>185</v>
      </c>
      <c r="E21" s="18">
        <f t="shared" si="3"/>
        <v>0</v>
      </c>
      <c r="F21" s="26"/>
    </row>
    <row r="22" spans="1:6" s="13" customFormat="1" ht="12.75" customHeight="1">
      <c r="A22" s="27" t="s">
        <v>36</v>
      </c>
      <c r="B22" s="8">
        <v>191</v>
      </c>
      <c r="C22" s="8">
        <v>0</v>
      </c>
      <c r="D22" s="8">
        <f t="shared" si="2"/>
        <v>191</v>
      </c>
      <c r="E22" s="8">
        <f t="shared" si="3"/>
        <v>0</v>
      </c>
      <c r="F22" s="26"/>
    </row>
    <row r="23" spans="1:6" s="13" customFormat="1" ht="12.75" customHeight="1">
      <c r="A23" s="27" t="s">
        <v>39</v>
      </c>
      <c r="B23" s="29">
        <v>321</v>
      </c>
      <c r="C23" s="8">
        <v>0</v>
      </c>
      <c r="D23" s="8">
        <f>+B23+C23</f>
        <v>321</v>
      </c>
      <c r="E23" s="8">
        <f aca="true" t="shared" si="4" ref="E23:E31">+D23-B23</f>
        <v>0</v>
      </c>
      <c r="F23" s="26"/>
    </row>
    <row r="24" spans="1:6" s="13" customFormat="1" ht="12.75" customHeight="1">
      <c r="A24" s="27" t="s">
        <v>40</v>
      </c>
      <c r="B24" s="29">
        <v>303</v>
      </c>
      <c r="C24" s="8">
        <v>0</v>
      </c>
      <c r="D24" s="8">
        <f>+B24+C24</f>
        <v>303</v>
      </c>
      <c r="E24" s="8">
        <f t="shared" si="4"/>
        <v>0</v>
      </c>
      <c r="F24" s="26"/>
    </row>
    <row r="25" spans="1:6" s="13" customFormat="1" ht="15.75" customHeight="1">
      <c r="A25" s="23" t="s">
        <v>17</v>
      </c>
      <c r="B25" s="18">
        <f>(15398+33069-5000)-B26-B27-B28-B29-B30-B31+807</f>
        <v>14467</v>
      </c>
      <c r="C25" s="18">
        <v>-807</v>
      </c>
      <c r="D25" s="18">
        <f t="shared" si="2"/>
        <v>13660</v>
      </c>
      <c r="E25" s="18">
        <f t="shared" si="4"/>
        <v>-807</v>
      </c>
      <c r="F25" s="30"/>
    </row>
    <row r="26" spans="1:6" ht="12" customHeight="1">
      <c r="A26" s="11" t="s">
        <v>24</v>
      </c>
      <c r="B26" s="29">
        <v>4872</v>
      </c>
      <c r="C26" s="8">
        <v>0</v>
      </c>
      <c r="D26" s="8">
        <f aca="true" t="shared" si="5" ref="D26:D31">+B26+C26</f>
        <v>4872</v>
      </c>
      <c r="E26" s="8">
        <f t="shared" si="4"/>
        <v>0</v>
      </c>
      <c r="F26" s="31"/>
    </row>
    <row r="27" spans="1:6" ht="12" customHeight="1">
      <c r="A27" s="11" t="s">
        <v>25</v>
      </c>
      <c r="B27" s="29">
        <v>3638</v>
      </c>
      <c r="C27" s="8">
        <v>0</v>
      </c>
      <c r="D27" s="8">
        <f t="shared" si="5"/>
        <v>3638</v>
      </c>
      <c r="E27" s="8">
        <f t="shared" si="4"/>
        <v>0</v>
      </c>
      <c r="F27" s="31"/>
    </row>
    <row r="28" spans="1:6" ht="12" customHeight="1">
      <c r="A28" s="11" t="s">
        <v>13</v>
      </c>
      <c r="B28" s="29">
        <v>342</v>
      </c>
      <c r="C28" s="8">
        <v>0</v>
      </c>
      <c r="D28" s="8">
        <f t="shared" si="5"/>
        <v>342</v>
      </c>
      <c r="E28" s="8">
        <f t="shared" si="4"/>
        <v>0</v>
      </c>
      <c r="F28" s="32"/>
    </row>
    <row r="29" spans="1:6" ht="12" customHeight="1">
      <c r="A29" s="11" t="s">
        <v>0</v>
      </c>
      <c r="B29" s="29">
        <v>3223</v>
      </c>
      <c r="C29" s="8">
        <v>0</v>
      </c>
      <c r="D29" s="8">
        <f t="shared" si="5"/>
        <v>3223</v>
      </c>
      <c r="E29" s="8">
        <f t="shared" si="4"/>
        <v>0</v>
      </c>
      <c r="F29" s="32"/>
    </row>
    <row r="30" spans="1:6" ht="12" customHeight="1">
      <c r="A30" s="15" t="s">
        <v>20</v>
      </c>
      <c r="B30" s="29">
        <v>1510</v>
      </c>
      <c r="C30" s="8">
        <v>0</v>
      </c>
      <c r="D30" s="8">
        <f t="shared" si="5"/>
        <v>1510</v>
      </c>
      <c r="E30" s="8">
        <f t="shared" si="4"/>
        <v>0</v>
      </c>
      <c r="F30" s="33"/>
    </row>
    <row r="31" spans="1:6" ht="12" customHeight="1">
      <c r="A31" s="11" t="s">
        <v>41</v>
      </c>
      <c r="B31" s="29">
        <v>16222</v>
      </c>
      <c r="C31" s="8">
        <v>0</v>
      </c>
      <c r="D31" s="8">
        <f t="shared" si="5"/>
        <v>16222</v>
      </c>
      <c r="E31" s="8">
        <f t="shared" si="4"/>
        <v>0</v>
      </c>
      <c r="F31" s="34"/>
    </row>
    <row r="32" spans="1:6" ht="12" customHeight="1">
      <c r="A32" s="15" t="s">
        <v>37</v>
      </c>
      <c r="B32" s="35" t="s">
        <v>3</v>
      </c>
      <c r="C32" s="8">
        <v>0</v>
      </c>
      <c r="D32" s="29" t="s">
        <v>3</v>
      </c>
      <c r="E32" s="29">
        <v>0</v>
      </c>
      <c r="F32" s="17"/>
    </row>
    <row r="33" spans="1:6" ht="12" customHeight="1">
      <c r="A33" s="15" t="s">
        <v>31</v>
      </c>
      <c r="B33" s="29" t="s">
        <v>3</v>
      </c>
      <c r="C33" s="8">
        <v>0</v>
      </c>
      <c r="D33" s="29" t="s">
        <v>3</v>
      </c>
      <c r="E33" s="29">
        <v>0</v>
      </c>
      <c r="F33" s="17"/>
    </row>
    <row r="34" spans="1:6" ht="12" customHeight="1">
      <c r="A34" s="27" t="s">
        <v>32</v>
      </c>
      <c r="B34" s="29">
        <v>36</v>
      </c>
      <c r="C34" s="29">
        <v>0</v>
      </c>
      <c r="D34" s="8">
        <f>+B34+C34</f>
        <v>36</v>
      </c>
      <c r="E34" s="8">
        <f>+D34-B34</f>
        <v>0</v>
      </c>
      <c r="F34" s="36"/>
    </row>
    <row r="35" spans="1:6" ht="12" customHeight="1">
      <c r="A35" s="11" t="s">
        <v>42</v>
      </c>
      <c r="B35" s="35" t="s">
        <v>3</v>
      </c>
      <c r="C35" s="29">
        <v>807</v>
      </c>
      <c r="D35" s="29">
        <f aca="true" t="shared" si="6" ref="D35:E37">+C35</f>
        <v>807</v>
      </c>
      <c r="E35" s="29">
        <f t="shared" si="6"/>
        <v>807</v>
      </c>
      <c r="F35" s="37"/>
    </row>
    <row r="36" spans="1:6" ht="12" customHeight="1">
      <c r="A36" s="11" t="s">
        <v>45</v>
      </c>
      <c r="B36" s="35" t="s">
        <v>3</v>
      </c>
      <c r="C36" s="29">
        <v>1021</v>
      </c>
      <c r="D36" s="29">
        <f t="shared" si="6"/>
        <v>1021</v>
      </c>
      <c r="E36" s="29">
        <f t="shared" si="6"/>
        <v>1021</v>
      </c>
      <c r="F36" s="38" t="s">
        <v>44</v>
      </c>
    </row>
    <row r="37" spans="1:6" ht="12" customHeight="1">
      <c r="A37" s="11" t="s">
        <v>46</v>
      </c>
      <c r="B37" s="35" t="s">
        <v>3</v>
      </c>
      <c r="C37" s="29">
        <v>114</v>
      </c>
      <c r="D37" s="29">
        <f t="shared" si="6"/>
        <v>114</v>
      </c>
      <c r="E37" s="29">
        <f t="shared" si="6"/>
        <v>114</v>
      </c>
      <c r="F37" s="38" t="s">
        <v>44</v>
      </c>
    </row>
    <row r="38" spans="1:6" ht="12" customHeight="1">
      <c r="A38" s="11" t="s">
        <v>48</v>
      </c>
      <c r="B38" s="35" t="s">
        <v>3</v>
      </c>
      <c r="C38" s="29">
        <v>108</v>
      </c>
      <c r="D38" s="29">
        <f>+C38</f>
        <v>108</v>
      </c>
      <c r="E38" s="29">
        <f>+D38</f>
        <v>108</v>
      </c>
      <c r="F38" s="38" t="s">
        <v>44</v>
      </c>
    </row>
    <row r="39" spans="1:6" s="13" customFormat="1" ht="12" customHeight="1">
      <c r="A39" s="11" t="s">
        <v>14</v>
      </c>
      <c r="B39" s="18">
        <f>1519233-3123-4183</f>
        <v>1511927</v>
      </c>
      <c r="C39" s="18">
        <v>-492</v>
      </c>
      <c r="D39" s="18">
        <f>+B39+C39</f>
        <v>1511435</v>
      </c>
      <c r="E39" s="18">
        <f>+D39-B39</f>
        <v>-492</v>
      </c>
      <c r="F39" s="39"/>
    </row>
    <row r="40" spans="1:6" s="5" customFormat="1" ht="16.5" customHeight="1">
      <c r="A40" s="20" t="s">
        <v>23</v>
      </c>
      <c r="B40" s="40">
        <f>SUM(B25:B39)</f>
        <v>1556237</v>
      </c>
      <c r="C40" s="40">
        <f>SUM(C25:C39)</f>
        <v>751</v>
      </c>
      <c r="D40" s="40">
        <f>SUM(D25:D39)</f>
        <v>1556988</v>
      </c>
      <c r="E40" s="40">
        <f>SUM(E25:E39)</f>
        <v>751</v>
      </c>
      <c r="F40" s="41"/>
    </row>
    <row r="41" spans="1:6" s="5" customFormat="1" ht="15.75" customHeight="1">
      <c r="A41" s="42" t="s">
        <v>4</v>
      </c>
      <c r="B41" s="43">
        <f>3000-36-807</f>
        <v>2157</v>
      </c>
      <c r="C41" s="8">
        <f>-1021-114-108</f>
        <v>-1243</v>
      </c>
      <c r="D41" s="8">
        <f>+B41+C41</f>
        <v>914</v>
      </c>
      <c r="E41" s="8">
        <f>+D41-B41</f>
        <v>-1243</v>
      </c>
      <c r="F41" s="44"/>
    </row>
    <row r="42" spans="1:6" s="48" customFormat="1" ht="18" customHeight="1">
      <c r="A42" s="45" t="s">
        <v>5</v>
      </c>
      <c r="B42" s="46">
        <f>+B14+B15+B16+B17+B18+B21+B22+B23+B24+B40+B41</f>
        <v>2145830</v>
      </c>
      <c r="C42" s="46">
        <f>+C14+C15+C16+C17+C18+C19+C20+C21+C22+C23+C24+C40+C41</f>
        <v>-492</v>
      </c>
      <c r="D42" s="46">
        <f>+D14+D15+D16+D17+D18+D19+D20+D21+D22+D23+D24+D40+D41</f>
        <v>2145338</v>
      </c>
      <c r="E42" s="46">
        <f>+E14+E15+E16+E17+E18+E19+E20+E21+E22+E23+E24+E40+E41</f>
        <v>-492</v>
      </c>
      <c r="F42" s="47"/>
    </row>
    <row r="43" s="5" customFormat="1" ht="12.75">
      <c r="F43" s="49"/>
    </row>
    <row r="44" s="5" customFormat="1" ht="12.75">
      <c r="F44" s="49"/>
    </row>
    <row r="45" s="5" customFormat="1" ht="12.75">
      <c r="F45" s="49"/>
    </row>
    <row r="46" s="5" customFormat="1" ht="12.75">
      <c r="F46" s="49"/>
    </row>
    <row r="47" s="5" customFormat="1" ht="12.75">
      <c r="F47" s="49"/>
    </row>
    <row r="48" s="5" customFormat="1" ht="12.75">
      <c r="F48" s="49"/>
    </row>
    <row r="49" s="5" customFormat="1" ht="12.75">
      <c r="F49" s="49"/>
    </row>
    <row r="50" s="5" customFormat="1" ht="12.75">
      <c r="F50" s="49"/>
    </row>
    <row r="51" s="5" customFormat="1" ht="12.75">
      <c r="F51" s="49"/>
    </row>
    <row r="52" s="5" customFormat="1" ht="12.75">
      <c r="F52" s="49"/>
    </row>
    <row r="53" s="5" customFormat="1" ht="12.75">
      <c r="F53" s="49"/>
    </row>
    <row r="54" s="5" customFormat="1" ht="12.75">
      <c r="F54" s="49"/>
    </row>
    <row r="55" s="5" customFormat="1" ht="12.75">
      <c r="F55" s="49"/>
    </row>
    <row r="56" s="5" customFormat="1" ht="12.75">
      <c r="F56" s="49"/>
    </row>
    <row r="57" s="5" customFormat="1" ht="12.75">
      <c r="F57" s="49"/>
    </row>
    <row r="58" s="5" customFormat="1" ht="12.75">
      <c r="F58" s="49"/>
    </row>
    <row r="59" s="5" customFormat="1" ht="12.75">
      <c r="F59" s="49"/>
    </row>
    <row r="60" s="5" customFormat="1" ht="12.75">
      <c r="F60" s="49"/>
    </row>
    <row r="61" s="5" customFormat="1" ht="12.75">
      <c r="F61" s="49"/>
    </row>
    <row r="62" s="5" customFormat="1" ht="12.75">
      <c r="F62" s="49"/>
    </row>
    <row r="63" s="5" customFormat="1" ht="12.75">
      <c r="F63" s="49"/>
    </row>
    <row r="64" s="5" customFormat="1" ht="12.75">
      <c r="F64" s="49"/>
    </row>
    <row r="65" s="5" customFormat="1" ht="12.75">
      <c r="F65" s="49"/>
    </row>
    <row r="66" s="5" customFormat="1" ht="12.75">
      <c r="F66" s="49"/>
    </row>
    <row r="67" s="5" customFormat="1" ht="12.75">
      <c r="F67" s="49"/>
    </row>
    <row r="68" s="5" customFormat="1" ht="12.75">
      <c r="F68" s="49"/>
    </row>
    <row r="69" s="5" customFormat="1" ht="12.75">
      <c r="F69" s="49"/>
    </row>
    <row r="70" s="5" customFormat="1" ht="12.75">
      <c r="F70" s="49"/>
    </row>
    <row r="71" s="5" customFormat="1" ht="12.75">
      <c r="F71" s="49"/>
    </row>
    <row r="72" s="5" customFormat="1" ht="12.75">
      <c r="F72" s="49"/>
    </row>
    <row r="73" s="5" customFormat="1" ht="12.75">
      <c r="F73" s="49"/>
    </row>
    <row r="74" s="5" customFormat="1" ht="12.75">
      <c r="F74" s="49"/>
    </row>
    <row r="75" s="5" customFormat="1" ht="12.75">
      <c r="F75" s="49"/>
    </row>
    <row r="76" s="5" customFormat="1" ht="12.75">
      <c r="F76" s="49"/>
    </row>
    <row r="77" s="5" customFormat="1" ht="12.75">
      <c r="F77" s="49"/>
    </row>
    <row r="78" s="5" customFormat="1" ht="12.75">
      <c r="F78" s="49"/>
    </row>
    <row r="79" s="5" customFormat="1" ht="12.75">
      <c r="F79" s="49"/>
    </row>
    <row r="80" s="5" customFormat="1" ht="12.75">
      <c r="F80" s="49"/>
    </row>
    <row r="81" s="5" customFormat="1" ht="12.75">
      <c r="F81" s="49"/>
    </row>
    <row r="82" s="5" customFormat="1" ht="12.75">
      <c r="F82" s="49"/>
    </row>
    <row r="83" s="5" customFormat="1" ht="12.75">
      <c r="F83" s="49"/>
    </row>
    <row r="84" s="5" customFormat="1" ht="12.75">
      <c r="F84" s="49"/>
    </row>
    <row r="85" s="5" customFormat="1" ht="12.75">
      <c r="F85" s="49"/>
    </row>
    <row r="86" s="5" customFormat="1" ht="12.75">
      <c r="F86" s="49"/>
    </row>
    <row r="87" s="5" customFormat="1" ht="12.75">
      <c r="F87" s="49"/>
    </row>
    <row r="88" s="5" customFormat="1" ht="12.75">
      <c r="F88" s="49"/>
    </row>
    <row r="89" s="5" customFormat="1" ht="12.75">
      <c r="F89" s="49"/>
    </row>
    <row r="90" s="5" customFormat="1" ht="12.75">
      <c r="F90" s="49"/>
    </row>
    <row r="91" s="5" customFormat="1" ht="12.75">
      <c r="F91" s="49"/>
    </row>
    <row r="92" s="5" customFormat="1" ht="12.75">
      <c r="F92" s="49"/>
    </row>
    <row r="93" s="5" customFormat="1" ht="12.75">
      <c r="F93" s="49"/>
    </row>
    <row r="94" s="5" customFormat="1" ht="12.75">
      <c r="F94" s="49"/>
    </row>
    <row r="95" s="5" customFormat="1" ht="12.75">
      <c r="F95" s="49"/>
    </row>
    <row r="96" s="5" customFormat="1" ht="12.75">
      <c r="F96" s="49"/>
    </row>
    <row r="97" s="5" customFormat="1" ht="12.75">
      <c r="F97" s="49"/>
    </row>
    <row r="98" s="5" customFormat="1" ht="12.75">
      <c r="F98" s="49"/>
    </row>
    <row r="99" spans="1:6" ht="12.75">
      <c r="A99" s="5"/>
      <c r="B99" s="5"/>
      <c r="C99" s="5"/>
      <c r="D99" s="5"/>
      <c r="E99" s="5"/>
      <c r="F99" s="49"/>
    </row>
    <row r="100" spans="1:6" ht="12.75">
      <c r="A100" s="5"/>
      <c r="B100" s="5"/>
      <c r="C100" s="5"/>
      <c r="D100" s="5"/>
      <c r="E100" s="5"/>
      <c r="F100" s="49"/>
    </row>
    <row r="101" spans="1:6" ht="12.75">
      <c r="A101" s="5"/>
      <c r="B101" s="5"/>
      <c r="C101" s="5"/>
      <c r="D101" s="5"/>
      <c r="E101" s="5"/>
      <c r="F101" s="49"/>
    </row>
    <row r="102" spans="1:6" ht="12.75">
      <c r="A102" s="5"/>
      <c r="B102" s="5"/>
      <c r="C102" s="5"/>
      <c r="D102" s="5"/>
      <c r="E102" s="5"/>
      <c r="F102" s="49"/>
    </row>
    <row r="103" spans="1:6" ht="12.75">
      <c r="A103" s="5"/>
      <c r="B103" s="5"/>
      <c r="C103" s="5"/>
      <c r="D103" s="5"/>
      <c r="E103" s="5"/>
      <c r="F103" s="49"/>
    </row>
    <row r="104" spans="1:6" ht="12.75">
      <c r="A104" s="5"/>
      <c r="B104" s="5"/>
      <c r="C104" s="5"/>
      <c r="D104" s="5"/>
      <c r="E104" s="5"/>
      <c r="F104" s="49"/>
    </row>
    <row r="105" spans="1:6" ht="12.75">
      <c r="A105" s="5"/>
      <c r="B105" s="5"/>
      <c r="C105" s="5"/>
      <c r="D105" s="5"/>
      <c r="E105" s="5"/>
      <c r="F105" s="49"/>
    </row>
    <row r="106" spans="1:6" ht="12.75">
      <c r="A106" s="5"/>
      <c r="B106" s="5"/>
      <c r="C106" s="5"/>
      <c r="D106" s="5"/>
      <c r="E106" s="5"/>
      <c r="F106" s="49"/>
    </row>
    <row r="107" spans="1:6" ht="12.75">
      <c r="A107" s="5"/>
      <c r="B107" s="5"/>
      <c r="C107" s="5"/>
      <c r="D107" s="5"/>
      <c r="E107" s="5"/>
      <c r="F107" s="49"/>
    </row>
    <row r="108" spans="1:6" ht="12.75">
      <c r="A108" s="5"/>
      <c r="B108" s="5"/>
      <c r="C108" s="5"/>
      <c r="D108" s="5"/>
      <c r="E108" s="5"/>
      <c r="F108" s="49"/>
    </row>
    <row r="109" spans="1:6" ht="12.75">
      <c r="A109" s="5"/>
      <c r="B109" s="5"/>
      <c r="C109" s="5"/>
      <c r="D109" s="5"/>
      <c r="E109" s="5"/>
      <c r="F109" s="49"/>
    </row>
    <row r="110" spans="1:6" ht="12.75">
      <c r="A110" s="5"/>
      <c r="B110" s="5"/>
      <c r="C110" s="5"/>
      <c r="D110" s="5"/>
      <c r="E110" s="5"/>
      <c r="F110" s="49"/>
    </row>
    <row r="111" ht="12.75">
      <c r="F111" s="50"/>
    </row>
    <row r="112" ht="12.75">
      <c r="F112" s="50"/>
    </row>
    <row r="113" ht="12.75">
      <c r="F113" s="50"/>
    </row>
    <row r="114" ht="12.75">
      <c r="F114" s="50"/>
    </row>
    <row r="115" ht="12.75">
      <c r="F115" s="50"/>
    </row>
    <row r="116" ht="12.75">
      <c r="F116" s="50"/>
    </row>
    <row r="117" ht="12.75">
      <c r="F117" s="50"/>
    </row>
    <row r="118" ht="12.75">
      <c r="F118" s="50"/>
    </row>
    <row r="119" ht="12.75">
      <c r="F119" s="50"/>
    </row>
    <row r="120" ht="12.75">
      <c r="F120" s="50"/>
    </row>
    <row r="121" ht="12.75">
      <c r="F121" s="50"/>
    </row>
    <row r="122" ht="12.75">
      <c r="F122" s="50"/>
    </row>
    <row r="123" ht="12.75">
      <c r="F123" s="50"/>
    </row>
    <row r="124" ht="12.75">
      <c r="F124" s="50"/>
    </row>
    <row r="125" ht="12.75">
      <c r="F125" s="50"/>
    </row>
    <row r="126" ht="12.75">
      <c r="F126" s="50"/>
    </row>
    <row r="127" ht="12.75">
      <c r="F127" s="50"/>
    </row>
    <row r="128" ht="12.75">
      <c r="F128" s="50"/>
    </row>
    <row r="129" ht="12.75">
      <c r="F129" s="50"/>
    </row>
    <row r="130" ht="12.75">
      <c r="F130" s="50"/>
    </row>
    <row r="131" ht="12.75">
      <c r="F131" s="50"/>
    </row>
    <row r="132" ht="12.75">
      <c r="F132" s="50"/>
    </row>
    <row r="133" ht="12.75">
      <c r="F133" s="50"/>
    </row>
    <row r="134" ht="12.75">
      <c r="F134" s="50"/>
    </row>
    <row r="135" ht="12.75">
      <c r="F135" s="50"/>
    </row>
    <row r="136" ht="12.75">
      <c r="F136" s="50"/>
    </row>
    <row r="137" ht="12.75">
      <c r="F137" s="50"/>
    </row>
    <row r="138" ht="12.75">
      <c r="F138" s="50"/>
    </row>
    <row r="139" ht="12.75">
      <c r="F139" s="50"/>
    </row>
    <row r="140" ht="12.75">
      <c r="F140" s="50"/>
    </row>
    <row r="141" ht="12.75">
      <c r="F141" s="50"/>
    </row>
    <row r="142" ht="12.75">
      <c r="F142" s="50"/>
    </row>
    <row r="143" ht="12.75">
      <c r="F143" s="50"/>
    </row>
    <row r="144" ht="12.75">
      <c r="F144" s="50"/>
    </row>
    <row r="145" ht="12.75">
      <c r="F145" s="50"/>
    </row>
    <row r="146" ht="12.75">
      <c r="F146" s="50"/>
    </row>
    <row r="147" ht="12.75">
      <c r="F147" s="50"/>
    </row>
    <row r="148" ht="12.75">
      <c r="F148" s="50"/>
    </row>
    <row r="149" ht="12.75">
      <c r="F149" s="50"/>
    </row>
    <row r="150" ht="12.75">
      <c r="F150" s="50"/>
    </row>
    <row r="151" ht="12.75">
      <c r="F151" s="50"/>
    </row>
    <row r="152" ht="12.75">
      <c r="F152" s="50"/>
    </row>
    <row r="153" ht="12.75">
      <c r="F153" s="50"/>
    </row>
    <row r="154" ht="12.75">
      <c r="F154" s="50"/>
    </row>
    <row r="155" ht="12.75">
      <c r="F155" s="50"/>
    </row>
    <row r="156" ht="12.75">
      <c r="F156" s="50"/>
    </row>
    <row r="157" ht="12.75">
      <c r="F157" s="50"/>
    </row>
    <row r="158" ht="12.75">
      <c r="F158" s="50"/>
    </row>
    <row r="159" ht="12.75">
      <c r="F159" s="50"/>
    </row>
    <row r="160" ht="12.75">
      <c r="F160" s="50"/>
    </row>
    <row r="161" ht="12.75">
      <c r="F161" s="50"/>
    </row>
    <row r="162" ht="12.75">
      <c r="F162" s="50"/>
    </row>
    <row r="163" ht="12.75">
      <c r="F163" s="50"/>
    </row>
    <row r="164" ht="12.75">
      <c r="F164" s="50"/>
    </row>
    <row r="165" ht="12.75">
      <c r="F165" s="50"/>
    </row>
    <row r="166" ht="12.75">
      <c r="F166" s="50"/>
    </row>
    <row r="167" ht="12.75">
      <c r="F167" s="50"/>
    </row>
    <row r="168" ht="12.75">
      <c r="F168" s="50"/>
    </row>
    <row r="169" ht="12.75">
      <c r="F169" s="50"/>
    </row>
    <row r="170" ht="12.75">
      <c r="F170" s="50"/>
    </row>
    <row r="171" ht="12.75">
      <c r="F171" s="50"/>
    </row>
    <row r="172" ht="12.75">
      <c r="F172" s="50"/>
    </row>
    <row r="173" ht="12.75">
      <c r="F173" s="50"/>
    </row>
    <row r="174" ht="12.75">
      <c r="F174" s="50"/>
    </row>
    <row r="175" ht="12.75">
      <c r="F175" s="50"/>
    </row>
    <row r="176" ht="12.75">
      <c r="F176" s="50"/>
    </row>
    <row r="177" ht="12.75">
      <c r="F177" s="50"/>
    </row>
    <row r="178" ht="12.75">
      <c r="F178" s="50"/>
    </row>
    <row r="179" ht="12.75">
      <c r="F179" s="50"/>
    </row>
    <row r="180" ht="12.75">
      <c r="F180" s="50"/>
    </row>
    <row r="181" ht="12.75">
      <c r="F181" s="50"/>
    </row>
    <row r="182" ht="12.75">
      <c r="F182" s="50"/>
    </row>
    <row r="183" ht="12.75">
      <c r="F183" s="50"/>
    </row>
    <row r="184" ht="12.75">
      <c r="F184" s="50"/>
    </row>
    <row r="185" ht="12.75">
      <c r="F185" s="50"/>
    </row>
    <row r="186" ht="12.75">
      <c r="F186" s="50"/>
    </row>
    <row r="187" ht="12.75">
      <c r="F187" s="50"/>
    </row>
    <row r="188" ht="12.75">
      <c r="F188" s="50"/>
    </row>
    <row r="189" ht="12.75">
      <c r="F189" s="50"/>
    </row>
    <row r="190" ht="12.75">
      <c r="F190" s="50"/>
    </row>
    <row r="191" ht="12.75">
      <c r="F191" s="50"/>
    </row>
    <row r="192" ht="12.75">
      <c r="F192" s="50"/>
    </row>
    <row r="193" ht="12.75">
      <c r="F193" s="50"/>
    </row>
    <row r="194" ht="12.75">
      <c r="F194" s="50"/>
    </row>
    <row r="195" ht="12.75">
      <c r="F195" s="50"/>
    </row>
    <row r="196" ht="12.75">
      <c r="F196" s="50"/>
    </row>
    <row r="197" ht="12.75">
      <c r="F197" s="50"/>
    </row>
    <row r="198" ht="12.75">
      <c r="F198" s="50"/>
    </row>
    <row r="199" ht="12.75">
      <c r="F199" s="50"/>
    </row>
    <row r="200" ht="12.75">
      <c r="F200" s="50"/>
    </row>
    <row r="201" ht="12.75">
      <c r="F201" s="50"/>
    </row>
    <row r="202" ht="12.75">
      <c r="F202" s="50"/>
    </row>
    <row r="203" ht="12.75">
      <c r="F203" s="50"/>
    </row>
    <row r="204" ht="12.75">
      <c r="F204" s="50"/>
    </row>
    <row r="205" ht="12.75">
      <c r="F205" s="50"/>
    </row>
    <row r="206" ht="12.75">
      <c r="F206" s="50"/>
    </row>
    <row r="207" ht="12.75">
      <c r="F207" s="50"/>
    </row>
    <row r="208" ht="12.75">
      <c r="F208" s="50"/>
    </row>
    <row r="209" ht="12.75">
      <c r="F209" s="50"/>
    </row>
    <row r="210" ht="12.75">
      <c r="F210" s="50"/>
    </row>
    <row r="211" ht="12.75">
      <c r="F211" s="50"/>
    </row>
    <row r="212" ht="12.75">
      <c r="F212" s="50"/>
    </row>
    <row r="213" ht="12.75">
      <c r="F213" s="50"/>
    </row>
    <row r="214" ht="12.75">
      <c r="F214" s="50"/>
    </row>
    <row r="215" ht="12.75">
      <c r="F215" s="50"/>
    </row>
    <row r="216" ht="12.75">
      <c r="F216" s="50"/>
    </row>
    <row r="217" ht="12.75">
      <c r="F217" s="50"/>
    </row>
    <row r="218" ht="12.75">
      <c r="F218" s="50"/>
    </row>
    <row r="219" ht="12.75">
      <c r="F219" s="50"/>
    </row>
    <row r="220" ht="12.75">
      <c r="F220" s="50"/>
    </row>
    <row r="221" ht="12.75">
      <c r="F221" s="50"/>
    </row>
    <row r="222" ht="12.75">
      <c r="F222" s="50"/>
    </row>
    <row r="223" ht="12.75">
      <c r="F223" s="50"/>
    </row>
    <row r="224" ht="12.75">
      <c r="F224" s="50"/>
    </row>
    <row r="225" ht="12.75">
      <c r="F225" s="50"/>
    </row>
    <row r="226" ht="12.75">
      <c r="F226" s="50"/>
    </row>
    <row r="227" ht="12.75">
      <c r="F227" s="50"/>
    </row>
    <row r="228" ht="12.75">
      <c r="F228" s="50"/>
    </row>
    <row r="229" ht="12.75">
      <c r="F229" s="50"/>
    </row>
    <row r="230" ht="12.75">
      <c r="F230" s="50"/>
    </row>
    <row r="231" ht="12.75">
      <c r="F231" s="50"/>
    </row>
    <row r="232" ht="12.75">
      <c r="F232" s="50"/>
    </row>
    <row r="233" ht="12.75">
      <c r="F233" s="50"/>
    </row>
    <row r="234" ht="12.75">
      <c r="F234" s="50"/>
    </row>
    <row r="235" ht="12.75">
      <c r="F235" s="50"/>
    </row>
    <row r="236" ht="12.75">
      <c r="F236" s="50"/>
    </row>
    <row r="237" ht="12.75">
      <c r="F237" s="50"/>
    </row>
    <row r="238" ht="12.75">
      <c r="F238" s="50"/>
    </row>
    <row r="239" ht="12.75">
      <c r="F239" s="50"/>
    </row>
    <row r="240" ht="12.75">
      <c r="F240" s="50"/>
    </row>
    <row r="241" ht="12.75">
      <c r="F241" s="50"/>
    </row>
    <row r="242" ht="12.75">
      <c r="F242" s="50"/>
    </row>
    <row r="243" ht="12.75">
      <c r="F243" s="50"/>
    </row>
    <row r="244" ht="12.75">
      <c r="F244" s="50"/>
    </row>
    <row r="245" ht="12.75">
      <c r="F245" s="50"/>
    </row>
    <row r="246" ht="12.75">
      <c r="F246" s="50"/>
    </row>
    <row r="247" ht="12.75">
      <c r="F247" s="50"/>
    </row>
    <row r="248" ht="12.75">
      <c r="F248" s="50"/>
    </row>
    <row r="249" ht="12.75">
      <c r="F249" s="50"/>
    </row>
    <row r="250" ht="12.75">
      <c r="F250" s="50"/>
    </row>
    <row r="251" ht="12.75">
      <c r="F251" s="50"/>
    </row>
    <row r="252" ht="12.75">
      <c r="F252" s="50"/>
    </row>
  </sheetData>
  <sheetProtection/>
  <mergeCells count="6">
    <mergeCell ref="D1:D2"/>
    <mergeCell ref="E1:E2"/>
    <mergeCell ref="A1:A2"/>
    <mergeCell ref="F1:F2"/>
    <mergeCell ref="B1:B2"/>
    <mergeCell ref="C1:C2"/>
  </mergeCells>
  <printOptions horizontalCentered="1"/>
  <pageMargins left="0.3937007874015748" right="0.31496062992125984" top="0.8267716535433072" bottom="0.4330708661417323" header="0.4330708661417323" footer="0.2362204724409449"/>
  <pageSetup blackAndWhite="1" horizontalDpi="300" verticalDpi="300" orientation="landscape" paperSize="9" scale="90" r:id="rId1"/>
  <headerFooter alignWithMargins="0">
    <oddHeader>&amp;C&amp;"Times New Roman,Félkövér"&amp;14Lakás-, nem lakás ingatlanok felújítása&amp;"Arial CE,Normál"&amp;10
&amp;R&amp;"Times New Roman,Normál"&amp;8 1/2008.(III.05).önk.rendelet
 6.sz. melléklet 
ezer Ft
</oddHeader>
    <oddFooter>&amp;L&amp;"Times New Roman,Normál"&amp;8Kaposvár, &amp;D&amp;C&amp;"Times New Roman,Normál"&amp;8&amp;Z&amp;F/&amp;A        Szabó Tiborné&amp;"Arial CE,Normál"&amp;10
&amp;R&amp;"Times New Roman,Normál"&amp;8&amp;P/&amp;N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Tulajdonos</cp:lastModifiedBy>
  <cp:lastPrinted>2008-03-05T12:35:57Z</cp:lastPrinted>
  <dcterms:created xsi:type="dcterms:W3CDTF">2006-10-17T07:01:27Z</dcterms:created>
  <dcterms:modified xsi:type="dcterms:W3CDTF">2008-03-06T08:48:05Z</dcterms:modified>
  <cp:category/>
  <cp:version/>
  <cp:contentType/>
  <cp:contentStatus/>
</cp:coreProperties>
</file>