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5 IF Rm3" sheetId="1" r:id="rId1"/>
  </sheets>
  <definedNames>
    <definedName name="_xlnm.Print_Titles" localSheetId="0">'5 IF Rm3'!$1:$2</definedName>
    <definedName name="_xlnm.Print_Area" localSheetId="0">'5 IF Rm3'!$A$1:$F$63</definedName>
  </definedNames>
  <calcPr fullCalcOnLoad="1"/>
</workbook>
</file>

<file path=xl/sharedStrings.xml><?xml version="1.0" encoding="utf-8"?>
<sst xmlns="http://schemas.openxmlformats.org/spreadsheetml/2006/main" count="106" uniqueCount="80">
  <si>
    <t>Sz.Jakabi Apátság kilátó torony megerősítése</t>
  </si>
  <si>
    <t>Madár u. óvoda gázkazán csere</t>
  </si>
  <si>
    <t>Orvosi rendelő Búzavirág u.: Nyílászárók cseréje É-i oldal</t>
  </si>
  <si>
    <t xml:space="preserve">Lőtér épület tetőfelújítás II.ütem   </t>
  </si>
  <si>
    <t xml:space="preserve">Megnevezés </t>
  </si>
  <si>
    <t xml:space="preserve"> </t>
  </si>
  <si>
    <t>Áthúzódó kiadások</t>
  </si>
  <si>
    <t>Városi Fürdő termálkút felújítása</t>
  </si>
  <si>
    <t>Családsegítő Központ Ezredév u. 22 alatti épület tetőfelújítása</t>
  </si>
  <si>
    <t>Áthúzódó kiadások összesen</t>
  </si>
  <si>
    <t>Új induló feladatok keretösszege</t>
  </si>
  <si>
    <t>x</t>
  </si>
  <si>
    <t>Egészségügyi SZKI Tallián u-i tornaszoba tetőszigetelés</t>
  </si>
  <si>
    <t>Új induló feladatok összesen</t>
  </si>
  <si>
    <t>Vizesblokk felújítási program összesen :</t>
  </si>
  <si>
    <t>Iskola udvar felújítási program keretösszege</t>
  </si>
  <si>
    <t>Bárczi G.Spec.Iskola: álmennyezet 5 évenként köt.felülvizsg.és javítás</t>
  </si>
  <si>
    <t xml:space="preserve"> Új induló feladatok  mindösszesen:</t>
  </si>
  <si>
    <t xml:space="preserve"> Tartalékkeret</t>
  </si>
  <si>
    <t xml:space="preserve"> Összesen:</t>
  </si>
  <si>
    <t>Városi Sportcsarnok: RSG csarnok hőlégbefúvók cseréje</t>
  </si>
  <si>
    <t>Széchenyi I. Ker.SZKI: B épület tetőfelújítása</t>
  </si>
  <si>
    <t>Búzavirág u. Bölcsőde: Ép.tetőszerkezet felúj.felülvilágítók cseréje</t>
  </si>
  <si>
    <t>Búzavirág u. Bölcsőde: Nyílászárók cseréje</t>
  </si>
  <si>
    <t>Toldi Ált.Isk.Gimnázium: Oktatási szárny tetőfelúj. és tornaterem I.ütem</t>
  </si>
  <si>
    <t>Honvéd u.Ált.Isk.: Tetőszigetelés felújítása</t>
  </si>
  <si>
    <t>Berzsenyi D.Ált.Isk.:  Park felőli erkély felújítása</t>
  </si>
  <si>
    <t>Petőfi u.Óvoda: Nyílászárók cseréje II.ütem      (folyt.)</t>
  </si>
  <si>
    <t>Orvosi rendelő 22.sz. Honvéd u.:   Nyílászárók cseréje</t>
  </si>
  <si>
    <t>Eötvös L.Műszaki SZKI és Koll.: linóleum csere folyt.</t>
  </si>
  <si>
    <t>Szentjakabi Apátság: Kerengő tetőszerkezet csapadékvízcsat.csere</t>
  </si>
  <si>
    <t>Bartók B. u. Ált. Isk.:   Alsó épület tetőjavítás</t>
  </si>
  <si>
    <t>Művelődési Ház Toponár: Lábazat, bejárati lépcsők javítása</t>
  </si>
  <si>
    <t>Toponári Ált.Iskola: tornatermi parketta burkolat csere</t>
  </si>
  <si>
    <t>Könyvtár Donneri fiók: Bejárati ajtó csere</t>
  </si>
  <si>
    <t>Orvosi rendelők Füredi u.81-83.:  Nyílászárók cseréje külső homlokzaton</t>
  </si>
  <si>
    <t>Városháza üvegtető feletti védőtető javítása</t>
  </si>
  <si>
    <t>Szántó u.15/A óvoda:  kerítés helyreáll.</t>
  </si>
  <si>
    <t>Eötvös L. MKK  sz.víz alapvezeték és ejtővez.csere Ny-iold</t>
  </si>
  <si>
    <t>Eötvös L. MKK  sz.víz alapvezeték és ejtővez.csere  K-i old.</t>
  </si>
  <si>
    <t>Toldi Ált.Isk.Gimnázium: Udvari sportpályák felújítása</t>
  </si>
  <si>
    <t>Kodály Z. Ált.Isk.:  tornatermi  vizesblokk  I.ütem</t>
  </si>
  <si>
    <t xml:space="preserve">II.Rákóczi F. Ált.Isk.:  emeleti hátsó vizesblokk </t>
  </si>
  <si>
    <t>Berzsenyi D.Ált.Isk.:  tornatermi  vizesblokk       (folyt.)</t>
  </si>
  <si>
    <t>Pécsi u-i Ált. Isk.:  leány és tanári WC           (folyt.)</t>
  </si>
  <si>
    <t>Kinizsi ltp. Ált. Isk.:    vizesblokk                      (folyt.)</t>
  </si>
  <si>
    <t>Bartók B. u. Ált. Isk.:   felső épület, földszinti vizesblokk</t>
  </si>
  <si>
    <t>Megjegyzés</t>
  </si>
  <si>
    <t>Pécsi u-i Ált. Isk.:  tornatermi padló burkolat felújítása</t>
  </si>
  <si>
    <t>Rippl-R.Közl.SZKI:  Főelosztók</t>
  </si>
  <si>
    <t>Pótigény ill.átcsop.</t>
  </si>
  <si>
    <t xml:space="preserve">   Mód. új előirányzat</t>
  </si>
  <si>
    <t>Eltérés                 ( +  - )</t>
  </si>
  <si>
    <t>garanciális visszatartás</t>
  </si>
  <si>
    <t>Gárdonyi G.Ált.Isk.: tetőfelújítás</t>
  </si>
  <si>
    <t>Városháza : régi épület II.em.vizesblokk felújítás</t>
  </si>
  <si>
    <t>Iskolai vizesblokk felújítási program keretösszege :</t>
  </si>
  <si>
    <t>Óvodai vizesblokk felújítási program keretösszege :</t>
  </si>
  <si>
    <t>Városháza Teleki u. rész bádogos szerk.</t>
  </si>
  <si>
    <t>Berzsenyi Ált.Isk.szolg.lakás konvektor csere</t>
  </si>
  <si>
    <t>2007 évi módosított előirányzat</t>
  </si>
  <si>
    <t>Építőipari, Faipari SZKI és Koll.: Régi szárnyban fiú WC  anyagköltség</t>
  </si>
  <si>
    <r>
      <t xml:space="preserve"> </t>
    </r>
    <r>
      <rPr>
        <sz val="9"/>
        <color indexed="8"/>
        <rFont val="Times New Roman"/>
        <family val="1"/>
      </rPr>
      <t xml:space="preserve"> ÁNTSZ hat.alapján</t>
    </r>
  </si>
  <si>
    <t>Arany J.u-i Óvoda: 1 db fürdőszoba felújítása</t>
  </si>
  <si>
    <t>Petőfi u-i Óvoda: 1 db fürdőszoba felújítása</t>
  </si>
  <si>
    <t>Óvodai vizesblokk felújítási összesen :</t>
  </si>
  <si>
    <t>8eft Iskolai vizesblokk felújítási kerethez</t>
  </si>
  <si>
    <t>Szjakabi Apátság kerengő tetőszerk.megerősítése</t>
  </si>
  <si>
    <t>tartalékkeret terhére</t>
  </si>
  <si>
    <t>Liszt F.Zeneiskola fűtésrendszer csőtörés jav.</t>
  </si>
  <si>
    <t>Kodály Z.Ált.Iskola konyha helyreáll.jav.</t>
  </si>
  <si>
    <r>
      <t xml:space="preserve">Felhalmozásból </t>
    </r>
    <r>
      <rPr>
        <sz val="10"/>
        <color indexed="10"/>
        <rFont val="Times New Roman"/>
        <family val="1"/>
      </rPr>
      <t>101eft,</t>
    </r>
    <r>
      <rPr>
        <sz val="10"/>
        <color indexed="20"/>
        <rFont val="Times New Roman"/>
        <family val="1"/>
      </rPr>
      <t xml:space="preserve"> tart.keret 95eft</t>
    </r>
  </si>
  <si>
    <r>
      <t>Keretmaradványok, ill</t>
    </r>
    <r>
      <rPr>
        <sz val="10"/>
        <color indexed="20"/>
        <rFont val="Times New Roman"/>
        <family val="1"/>
      </rPr>
      <t>. tartalékkeret terhére +157+8+288eft</t>
    </r>
  </si>
  <si>
    <r>
      <t xml:space="preserve">157eft Iskolai vizesblokk felújítási kerethez, </t>
    </r>
    <r>
      <rPr>
        <sz val="10"/>
        <color indexed="20"/>
        <rFont val="Times New Roman"/>
        <family val="1"/>
      </rPr>
      <t>48eft tartalékkeret terhére</t>
    </r>
  </si>
  <si>
    <r>
      <t>Egészségügyi SZKI Tallián u-i ép.pincefödém stat.vizsg.</t>
    </r>
    <r>
      <rPr>
        <sz val="9.5"/>
        <color indexed="12"/>
        <rFont val="Times New Roman"/>
        <family val="1"/>
      </rPr>
      <t xml:space="preserve"> </t>
    </r>
    <r>
      <rPr>
        <sz val="9.5"/>
        <color indexed="20"/>
        <rFont val="Times New Roman"/>
        <family val="1"/>
      </rPr>
      <t>és megerősítés</t>
    </r>
  </si>
  <si>
    <t>Eötvös Műsz.SZKI kazán javítás</t>
  </si>
  <si>
    <r>
      <t xml:space="preserve">tartalékkeret terhére  </t>
    </r>
    <r>
      <rPr>
        <sz val="9"/>
        <color indexed="20"/>
        <rFont val="Times New Roman"/>
        <family val="1"/>
      </rPr>
      <t xml:space="preserve">   </t>
    </r>
  </si>
  <si>
    <r>
      <t>8.761 eft</t>
    </r>
    <r>
      <rPr>
        <b/>
        <sz val="10"/>
        <color indexed="12"/>
        <rFont val="Times New Roman"/>
        <family val="1"/>
      </rPr>
      <t xml:space="preserve"> átcsop.felhalm.kiadásból</t>
    </r>
  </si>
  <si>
    <t>(Átadva intézménynek 898eft)</t>
  </si>
  <si>
    <r>
      <t xml:space="preserve">288eft Iskolai vizesblokk felújítás, 95 eft Szj.Apátság kerengő tető., 295eft Liszt Zeneisk.fűtésrendszer, 428 Kodály isk.konyha helyreáll., 396eft EüSzI pincefödém megerősítése, 48eft Petőfi u.óvoda vizesblokk pótig., 72eft Petőfi óvoda nyílászárók csere pót.ig.       </t>
    </r>
    <r>
      <rPr>
        <sz val="9"/>
        <color indexed="10"/>
        <rFont val="Times New Roman"/>
        <family val="1"/>
      </rPr>
      <t xml:space="preserve"> </t>
    </r>
    <r>
      <rPr>
        <b/>
        <sz val="9"/>
        <color indexed="10"/>
        <rFont val="Times New Roman"/>
        <family val="1"/>
      </rPr>
      <t xml:space="preserve">Tartalékkeret emelés 3.000eft, </t>
    </r>
    <r>
      <rPr>
        <i/>
        <sz val="9"/>
        <color indexed="14"/>
        <rFont val="Times New Roman"/>
        <family val="1"/>
      </rPr>
      <t xml:space="preserve"> Intézménynek átadás: 811eft Családsegítő Kp. bejárati nyílászárók cseréje</t>
    </r>
  </si>
</sst>
</file>

<file path=xl/styles.xml><?xml version="1.0" encoding="utf-8"?>
<styleSheet xmlns="http://schemas.openxmlformats.org/spreadsheetml/2006/main">
  <numFmts count="32">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
    <numFmt numFmtId="165" formatCode="###,###"/>
    <numFmt numFmtId="166" formatCode="###,###,###"/>
    <numFmt numFmtId="167" formatCode="0;[Red]0"/>
    <numFmt numFmtId="168" formatCode="#,##0.0"/>
    <numFmt numFmtId="169" formatCode="#,##0.000"/>
    <numFmt numFmtId="170" formatCode="\+#,##0;\-#,##0"/>
    <numFmt numFmtId="171" formatCode="#,##0.0000"/>
    <numFmt numFmtId="172" formatCode="\+#,##0.0;\-#,##0.0"/>
    <numFmt numFmtId="173" formatCode="0.0%"/>
    <numFmt numFmtId="174" formatCode="0.000%"/>
    <numFmt numFmtId="175" formatCode="#,###,###.0"/>
    <numFmt numFmtId="176" formatCode="#,###,###.00"/>
    <numFmt numFmtId="177" formatCode="#,###,###.000"/>
    <numFmt numFmtId="178" formatCode="&quot;H-&quot;0000"/>
    <numFmt numFmtId="179" formatCode="0.0"/>
    <numFmt numFmtId="180" formatCode="0.0000"/>
    <numFmt numFmtId="181" formatCode="0.000"/>
    <numFmt numFmtId="182" formatCode="0.00000"/>
    <numFmt numFmtId="183" formatCode="&quot;Igen&quot;;&quot;Igen&quot;;&quot;Nem&quot;"/>
    <numFmt numFmtId="184" formatCode="&quot;Igaz&quot;;&quot;Igaz&quot;;&quot;Hamis&quot;"/>
    <numFmt numFmtId="185" formatCode="&quot;Be&quot;;&quot;Be&quot;;&quot;Ki&quot;"/>
    <numFmt numFmtId="186" formatCode="_-* #,##0.0\ _F_t_-;\-* #,##0.0\ _F_t_-;_-* &quot;-&quot;??\ _F_t_-;_-@_-"/>
    <numFmt numFmtId="187" formatCode="_-* #,##0\ _F_t_-;\-* #,##0\ _F_t_-;_-* &quot;-&quot;??\ _F_t_-;_-@_-"/>
  </numFmts>
  <fonts count="28">
    <font>
      <sz val="10"/>
      <name val="Arial CE"/>
      <family val="0"/>
    </font>
    <font>
      <sz val="10"/>
      <color indexed="8"/>
      <name val="Times New Roman"/>
      <family val="1"/>
    </font>
    <font>
      <sz val="8"/>
      <name val="Arial CE"/>
      <family val="0"/>
    </font>
    <font>
      <u val="single"/>
      <sz val="10"/>
      <color indexed="12"/>
      <name val="Arial CE"/>
      <family val="0"/>
    </font>
    <font>
      <u val="single"/>
      <sz val="10"/>
      <color indexed="36"/>
      <name val="Arial CE"/>
      <family val="0"/>
    </font>
    <font>
      <b/>
      <sz val="10"/>
      <name val="Times New Roman"/>
      <family val="1"/>
    </font>
    <font>
      <sz val="10"/>
      <name val="Times New Roman"/>
      <family val="1"/>
    </font>
    <font>
      <sz val="10"/>
      <name val="times"/>
      <family val="0"/>
    </font>
    <font>
      <b/>
      <sz val="11"/>
      <name val="Times New Roman"/>
      <family val="1"/>
    </font>
    <font>
      <b/>
      <sz val="10"/>
      <color indexed="8"/>
      <name val="Times New Roman"/>
      <family val="1"/>
    </font>
    <font>
      <b/>
      <sz val="11"/>
      <color indexed="8"/>
      <name val="Times New Roman"/>
      <family val="1"/>
    </font>
    <font>
      <sz val="11"/>
      <name val="Times New Roman"/>
      <family val="1"/>
    </font>
    <font>
      <sz val="10"/>
      <color indexed="12"/>
      <name val="Times New Roman"/>
      <family val="1"/>
    </font>
    <font>
      <sz val="9"/>
      <color indexed="8"/>
      <name val="Times New Roman"/>
      <family val="1"/>
    </font>
    <font>
      <b/>
      <sz val="10"/>
      <color indexed="12"/>
      <name val="Times New Roman"/>
      <family val="1"/>
    </font>
    <font>
      <vertAlign val="superscript"/>
      <sz val="9"/>
      <color indexed="8"/>
      <name val="Times New Roman"/>
      <family val="1"/>
    </font>
    <font>
      <b/>
      <sz val="11"/>
      <color indexed="10"/>
      <name val="Times New Roman"/>
      <family val="1"/>
    </font>
    <font>
      <b/>
      <sz val="10"/>
      <color indexed="10"/>
      <name val="Times New Roman"/>
      <family val="1"/>
    </font>
    <font>
      <sz val="10"/>
      <color indexed="10"/>
      <name val="Times New Roman"/>
      <family val="1"/>
    </font>
    <font>
      <sz val="9"/>
      <color indexed="20"/>
      <name val="Times New Roman"/>
      <family val="1"/>
    </font>
    <font>
      <sz val="10"/>
      <color indexed="20"/>
      <name val="Times New Roman"/>
      <family val="1"/>
    </font>
    <font>
      <b/>
      <sz val="10"/>
      <color indexed="20"/>
      <name val="Times New Roman"/>
      <family val="1"/>
    </font>
    <font>
      <sz val="9.5"/>
      <color indexed="8"/>
      <name val="Times New Roman"/>
      <family val="1"/>
    </font>
    <font>
      <sz val="9.5"/>
      <color indexed="12"/>
      <name val="Times New Roman"/>
      <family val="1"/>
    </font>
    <font>
      <sz val="9.5"/>
      <color indexed="20"/>
      <name val="Times New Roman"/>
      <family val="1"/>
    </font>
    <font>
      <sz val="9"/>
      <color indexed="10"/>
      <name val="Times New Roman"/>
      <family val="1"/>
    </font>
    <font>
      <b/>
      <sz val="9"/>
      <color indexed="10"/>
      <name val="Times New Roman"/>
      <family val="1"/>
    </font>
    <font>
      <i/>
      <sz val="9"/>
      <color indexed="14"/>
      <name val="Times New Roman"/>
      <family val="1"/>
    </font>
  </fonts>
  <fills count="2">
    <fill>
      <patternFill/>
    </fill>
    <fill>
      <patternFill patternType="gray125"/>
    </fill>
  </fills>
  <borders count="13">
    <border>
      <left/>
      <right/>
      <top/>
      <bottom/>
      <diagonal/>
    </border>
    <border>
      <left style="thin"/>
      <right style="hair"/>
      <top>
        <color indexed="63"/>
      </top>
      <bottom>
        <color indexed="63"/>
      </bottom>
    </border>
    <border>
      <left style="hair"/>
      <right style="thin"/>
      <top>
        <color indexed="63"/>
      </top>
      <bottom>
        <color indexed="63"/>
      </bottom>
    </border>
    <border>
      <left style="hair"/>
      <right style="thin"/>
      <top style="thin"/>
      <bottom style="thin"/>
    </border>
    <border>
      <left style="thin"/>
      <right style="hair"/>
      <top style="thin"/>
      <bottom style="thin"/>
    </border>
    <border>
      <left style="hair"/>
      <right style="hair"/>
      <top style="thin"/>
      <bottom>
        <color indexed="63"/>
      </bottom>
    </border>
    <border>
      <left style="hair"/>
      <right style="hair"/>
      <top style="thin"/>
      <bottom style="thin"/>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color indexed="63"/>
      </bottom>
    </border>
    <border>
      <left style="hair"/>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7" fillId="0" borderId="0">
      <alignment/>
      <protection/>
    </xf>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3" fontId="6" fillId="0" borderId="0" xfId="0" applyNumberFormat="1" applyFont="1" applyAlignment="1">
      <alignment horizontal="right"/>
    </xf>
    <xf numFmtId="3" fontId="6" fillId="0" borderId="0" xfId="0" applyNumberFormat="1" applyFont="1" applyAlignment="1">
      <alignment horizontal="left"/>
    </xf>
    <xf numFmtId="0" fontId="6" fillId="0" borderId="0" xfId="0" applyFont="1" applyAlignment="1">
      <alignment horizontal="right"/>
    </xf>
    <xf numFmtId="0" fontId="6" fillId="0" borderId="0" xfId="0" applyFont="1" applyAlignment="1">
      <alignment/>
    </xf>
    <xf numFmtId="0" fontId="5" fillId="0" borderId="0" xfId="0" applyFont="1" applyAlignment="1">
      <alignment/>
    </xf>
    <xf numFmtId="0" fontId="1" fillId="0" borderId="0" xfId="0" applyFont="1" applyAlignment="1">
      <alignment/>
    </xf>
    <xf numFmtId="0" fontId="11" fillId="0" borderId="0" xfId="0" applyFont="1" applyAlignment="1">
      <alignment/>
    </xf>
    <xf numFmtId="49" fontId="5" fillId="0" borderId="1" xfId="0" applyNumberFormat="1" applyFont="1" applyBorder="1" applyAlignment="1">
      <alignment wrapText="1"/>
    </xf>
    <xf numFmtId="3" fontId="6" fillId="0" borderId="2" xfId="0" applyNumberFormat="1" applyFont="1" applyBorder="1" applyAlignment="1">
      <alignment horizontal="right"/>
    </xf>
    <xf numFmtId="49" fontId="1" fillId="0" borderId="1" xfId="0" applyNumberFormat="1" applyFont="1" applyBorder="1" applyAlignment="1">
      <alignment/>
    </xf>
    <xf numFmtId="0" fontId="1" fillId="0" borderId="1" xfId="0" applyFont="1" applyBorder="1" applyAlignment="1">
      <alignment/>
    </xf>
    <xf numFmtId="3" fontId="5" fillId="0" borderId="3" xfId="0" applyNumberFormat="1" applyFont="1" applyBorder="1" applyAlignment="1">
      <alignment horizontal="left"/>
    </xf>
    <xf numFmtId="3" fontId="6" fillId="0" borderId="2" xfId="0" applyNumberFormat="1" applyFont="1" applyBorder="1" applyAlignment="1">
      <alignment horizontal="left"/>
    </xf>
    <xf numFmtId="49" fontId="1" fillId="0" borderId="1" xfId="0" applyNumberFormat="1" applyFont="1" applyBorder="1" applyAlignment="1">
      <alignment/>
    </xf>
    <xf numFmtId="3" fontId="6" fillId="0" borderId="3" xfId="0" applyNumberFormat="1" applyFont="1" applyBorder="1" applyAlignment="1">
      <alignment horizontal="left"/>
    </xf>
    <xf numFmtId="0" fontId="8" fillId="0" borderId="4" xfId="0" applyFont="1" applyBorder="1" applyAlignment="1">
      <alignment horizontal="right"/>
    </xf>
    <xf numFmtId="3" fontId="8" fillId="0" borderId="3" xfId="0" applyNumberFormat="1" applyFont="1" applyBorder="1" applyAlignment="1">
      <alignment horizontal="left"/>
    </xf>
    <xf numFmtId="49" fontId="5" fillId="0" borderId="4" xfId="0" applyNumberFormat="1" applyFont="1" applyBorder="1" applyAlignment="1">
      <alignment horizontal="right"/>
    </xf>
    <xf numFmtId="3" fontId="9" fillId="0" borderId="5" xfId="0" applyNumberFormat="1" applyFont="1" applyBorder="1" applyAlignment="1">
      <alignment wrapText="1"/>
    </xf>
    <xf numFmtId="3" fontId="9" fillId="0" borderId="6" xfId="0" applyNumberFormat="1" applyFont="1" applyBorder="1" applyAlignment="1">
      <alignment horizontal="right"/>
    </xf>
    <xf numFmtId="3" fontId="1" fillId="0" borderId="7" xfId="0" applyNumberFormat="1" applyFont="1" applyBorder="1" applyAlignment="1">
      <alignment horizontal="right"/>
    </xf>
    <xf numFmtId="3" fontId="10" fillId="0" borderId="6" xfId="0" applyNumberFormat="1" applyFont="1" applyBorder="1" applyAlignment="1">
      <alignment horizontal="right"/>
    </xf>
    <xf numFmtId="3" fontId="1" fillId="0" borderId="7" xfId="0" applyNumberFormat="1" applyFont="1" applyBorder="1" applyAlignment="1">
      <alignment/>
    </xf>
    <xf numFmtId="3" fontId="1" fillId="0" borderId="7" xfId="0" applyNumberFormat="1" applyFont="1" applyBorder="1" applyAlignment="1">
      <alignment/>
    </xf>
    <xf numFmtId="0" fontId="1" fillId="0" borderId="2" xfId="0" applyFont="1" applyBorder="1" applyAlignment="1">
      <alignment horizontal="left"/>
    </xf>
    <xf numFmtId="3" fontId="12" fillId="0" borderId="2" xfId="0" applyNumberFormat="1" applyFont="1" applyBorder="1" applyAlignment="1">
      <alignment horizontal="left"/>
    </xf>
    <xf numFmtId="0" fontId="12" fillId="0" borderId="0" xfId="0" applyFont="1" applyAlignment="1">
      <alignment/>
    </xf>
    <xf numFmtId="0" fontId="5" fillId="0" borderId="4" xfId="0" applyFont="1" applyBorder="1" applyAlignment="1">
      <alignment horizontal="right"/>
    </xf>
    <xf numFmtId="3" fontId="9" fillId="0" borderId="2" xfId="0" applyNumberFormat="1" applyFont="1" applyBorder="1" applyAlignment="1">
      <alignment horizontal="left"/>
    </xf>
    <xf numFmtId="3" fontId="13" fillId="0" borderId="2" xfId="0" applyNumberFormat="1" applyFont="1" applyBorder="1" applyAlignment="1">
      <alignment horizontal="right"/>
    </xf>
    <xf numFmtId="3" fontId="13" fillId="0" borderId="2" xfId="0" applyNumberFormat="1" applyFont="1" applyBorder="1" applyAlignment="1">
      <alignment horizontal="center"/>
    </xf>
    <xf numFmtId="3" fontId="9" fillId="0" borderId="2" xfId="0" applyNumberFormat="1" applyFont="1" applyBorder="1" applyAlignment="1">
      <alignment horizontal="center"/>
    </xf>
    <xf numFmtId="3" fontId="15" fillId="0" borderId="2" xfId="0" applyNumberFormat="1" applyFont="1" applyBorder="1" applyAlignment="1">
      <alignment horizontal="center"/>
    </xf>
    <xf numFmtId="3" fontId="1" fillId="0" borderId="2" xfId="0" applyNumberFormat="1" applyFont="1" applyBorder="1" applyAlignment="1">
      <alignment horizontal="left"/>
    </xf>
    <xf numFmtId="0" fontId="1" fillId="0" borderId="1" xfId="0" applyFont="1" applyBorder="1" applyAlignment="1">
      <alignment wrapText="1"/>
    </xf>
    <xf numFmtId="49" fontId="12" fillId="0" borderId="1" xfId="0" applyNumberFormat="1" applyFont="1" applyBorder="1" applyAlignment="1">
      <alignment/>
    </xf>
    <xf numFmtId="3" fontId="12" fillId="0" borderId="7" xfId="0" applyNumberFormat="1" applyFont="1" applyBorder="1" applyAlignment="1">
      <alignment/>
    </xf>
    <xf numFmtId="3" fontId="12" fillId="0" borderId="7" xfId="0" applyNumberFormat="1" applyFont="1" applyBorder="1" applyAlignment="1">
      <alignment horizontal="right"/>
    </xf>
    <xf numFmtId="49" fontId="12" fillId="0" borderId="2" xfId="0" applyNumberFormat="1" applyFont="1" applyBorder="1" applyAlignment="1">
      <alignment horizontal="left" wrapText="1"/>
    </xf>
    <xf numFmtId="3" fontId="14" fillId="0" borderId="7" xfId="0" applyNumberFormat="1" applyFont="1" applyBorder="1" applyAlignment="1">
      <alignment horizontal="right"/>
    </xf>
    <xf numFmtId="49" fontId="12" fillId="0" borderId="1" xfId="0" applyNumberFormat="1" applyFont="1" applyBorder="1" applyAlignment="1">
      <alignment/>
    </xf>
    <xf numFmtId="3" fontId="12" fillId="0" borderId="7" xfId="0" applyNumberFormat="1" applyFont="1" applyBorder="1" applyAlignment="1">
      <alignment horizontal="right"/>
    </xf>
    <xf numFmtId="3" fontId="12" fillId="0" borderId="2" xfId="0" applyNumberFormat="1" applyFont="1" applyBorder="1" applyAlignment="1">
      <alignment horizontal="left"/>
    </xf>
    <xf numFmtId="0" fontId="12" fillId="0" borderId="0" xfId="0" applyFont="1" applyAlignment="1">
      <alignment/>
    </xf>
    <xf numFmtId="0" fontId="12" fillId="0" borderId="1" xfId="0" applyFont="1" applyBorder="1" applyAlignment="1">
      <alignment/>
    </xf>
    <xf numFmtId="3" fontId="14" fillId="0" borderId="2" xfId="0" applyNumberFormat="1" applyFont="1" applyBorder="1" applyAlignment="1">
      <alignment horizontal="left"/>
    </xf>
    <xf numFmtId="0" fontId="14" fillId="0" borderId="1" xfId="0" applyFont="1" applyBorder="1" applyAlignment="1">
      <alignment/>
    </xf>
    <xf numFmtId="3" fontId="16" fillId="0" borderId="6" xfId="0" applyNumberFormat="1" applyFont="1" applyBorder="1" applyAlignment="1">
      <alignment horizontal="right"/>
    </xf>
    <xf numFmtId="49" fontId="12" fillId="0" borderId="1" xfId="0" applyNumberFormat="1" applyFont="1" applyBorder="1" applyAlignment="1">
      <alignment/>
    </xf>
    <xf numFmtId="3" fontId="12" fillId="0" borderId="7" xfId="19" applyNumberFormat="1" applyFont="1" applyBorder="1" applyAlignment="1">
      <alignment horizontal="right"/>
      <protection/>
    </xf>
    <xf numFmtId="49" fontId="14" fillId="0" borderId="1" xfId="0" applyNumberFormat="1" applyFont="1" applyBorder="1" applyAlignment="1">
      <alignment/>
    </xf>
    <xf numFmtId="3" fontId="12" fillId="0" borderId="2" xfId="0" applyNumberFormat="1" applyFont="1" applyBorder="1" applyAlignment="1">
      <alignment horizontal="left" wrapText="1"/>
    </xf>
    <xf numFmtId="0" fontId="14" fillId="0" borderId="1" xfId="0" applyFont="1" applyBorder="1" applyAlignment="1">
      <alignment horizontal="left"/>
    </xf>
    <xf numFmtId="3" fontId="12" fillId="0" borderId="7" xfId="0" applyNumberFormat="1" applyFont="1" applyFill="1" applyBorder="1" applyAlignment="1">
      <alignment horizontal="right" wrapText="1"/>
    </xf>
    <xf numFmtId="3" fontId="14" fillId="0" borderId="2" xfId="0" applyNumberFormat="1" applyFont="1" applyBorder="1" applyAlignment="1">
      <alignment horizontal="right"/>
    </xf>
    <xf numFmtId="3" fontId="1" fillId="0" borderId="7" xfId="0" applyNumberFormat="1" applyFont="1" applyFill="1" applyBorder="1" applyAlignment="1">
      <alignment horizontal="right" wrapText="1"/>
    </xf>
    <xf numFmtId="3" fontId="17" fillId="0" borderId="2" xfId="0" applyNumberFormat="1" applyFont="1" applyBorder="1" applyAlignment="1">
      <alignment horizontal="left"/>
    </xf>
    <xf numFmtId="3" fontId="19" fillId="0" borderId="2" xfId="0" applyNumberFormat="1" applyFont="1" applyBorder="1" applyAlignment="1">
      <alignment horizontal="left" wrapText="1"/>
    </xf>
    <xf numFmtId="0" fontId="20" fillId="0" borderId="1" xfId="0" applyFont="1" applyBorder="1" applyAlignment="1">
      <alignment/>
    </xf>
    <xf numFmtId="3" fontId="20" fillId="0" borderId="7" xfId="0" applyNumberFormat="1" applyFont="1" applyBorder="1" applyAlignment="1">
      <alignment horizontal="right"/>
    </xf>
    <xf numFmtId="3" fontId="20" fillId="0" borderId="7" xfId="0" applyNumberFormat="1" applyFont="1" applyFill="1" applyBorder="1" applyAlignment="1">
      <alignment horizontal="right" wrapText="1"/>
    </xf>
    <xf numFmtId="3" fontId="20" fillId="0" borderId="7" xfId="0" applyNumberFormat="1" applyFont="1" applyBorder="1" applyAlignment="1">
      <alignment/>
    </xf>
    <xf numFmtId="3" fontId="20" fillId="0" borderId="2" xfId="0" applyNumberFormat="1" applyFont="1" applyBorder="1" applyAlignment="1">
      <alignment horizontal="left"/>
    </xf>
    <xf numFmtId="0" fontId="20" fillId="0" borderId="0" xfId="0" applyFont="1" applyAlignment="1">
      <alignment/>
    </xf>
    <xf numFmtId="49" fontId="20" fillId="0" borderId="2" xfId="0" applyNumberFormat="1" applyFont="1" applyBorder="1" applyAlignment="1">
      <alignment horizontal="left" wrapText="1"/>
    </xf>
    <xf numFmtId="0" fontId="20" fillId="0" borderId="1" xfId="0" applyFont="1" applyBorder="1" applyAlignment="1">
      <alignment wrapText="1"/>
    </xf>
    <xf numFmtId="3" fontId="21" fillId="0" borderId="7" xfId="0" applyNumberFormat="1" applyFont="1" applyBorder="1" applyAlignment="1">
      <alignment horizontal="right"/>
    </xf>
    <xf numFmtId="0" fontId="22" fillId="0" borderId="1" xfId="0" applyFont="1" applyBorder="1" applyAlignment="1">
      <alignment wrapText="1"/>
    </xf>
    <xf numFmtId="0" fontId="12" fillId="0" borderId="1" xfId="0" applyFont="1" applyFill="1" applyBorder="1" applyAlignment="1">
      <alignment/>
    </xf>
    <xf numFmtId="3" fontId="12" fillId="0" borderId="7" xfId="0" applyNumberFormat="1" applyFont="1" applyFill="1" applyBorder="1" applyAlignment="1">
      <alignment/>
    </xf>
    <xf numFmtId="3" fontId="12" fillId="0" borderId="7" xfId="0" applyNumberFormat="1" applyFont="1" applyFill="1" applyBorder="1" applyAlignment="1">
      <alignment horizontal="right"/>
    </xf>
    <xf numFmtId="3" fontId="12" fillId="0" borderId="2" xfId="0" applyNumberFormat="1" applyFont="1" applyFill="1" applyBorder="1" applyAlignment="1">
      <alignment horizontal="center" wrapText="1"/>
    </xf>
    <xf numFmtId="0" fontId="1" fillId="0" borderId="8" xfId="0" applyFont="1" applyBorder="1" applyAlignment="1">
      <alignment wrapText="1"/>
    </xf>
    <xf numFmtId="3" fontId="1" fillId="0" borderId="9" xfId="0" applyNumberFormat="1" applyFont="1" applyBorder="1" applyAlignment="1">
      <alignment horizontal="right"/>
    </xf>
    <xf numFmtId="3" fontId="1" fillId="0" borderId="9" xfId="0" applyNumberFormat="1" applyFont="1" applyBorder="1" applyAlignment="1">
      <alignment/>
    </xf>
    <xf numFmtId="3" fontId="1" fillId="0" borderId="10" xfId="0" applyNumberFormat="1" applyFont="1" applyBorder="1" applyAlignment="1">
      <alignment horizontal="left"/>
    </xf>
    <xf numFmtId="0" fontId="5" fillId="0" borderId="1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9" xfId="0" applyFont="1" applyBorder="1" applyAlignment="1">
      <alignment horizontal="center" vertical="center" wrapText="1"/>
    </xf>
  </cellXfs>
  <cellStyles count="9">
    <cellStyle name="Normal" xfId="0"/>
    <cellStyle name="Comma" xfId="15"/>
    <cellStyle name="Comma [0]" xfId="16"/>
    <cellStyle name="Hyperlink" xfId="17"/>
    <cellStyle name="Followed Hyperlink" xfId="18"/>
    <cellStyle name="Normál_07.mell.Út-híd-járdafelújítások"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sheetPr>
  <dimension ref="A1:F226"/>
  <sheetViews>
    <sheetView tabSelected="1" workbookViewId="0" topLeftCell="D1">
      <selection activeCell="F63" sqref="F63"/>
    </sheetView>
  </sheetViews>
  <sheetFormatPr defaultColWidth="9.00390625" defaultRowHeight="12.75"/>
  <cols>
    <col min="1" max="1" width="57.00390625" style="4" customWidth="1"/>
    <col min="2" max="5" width="13.875" style="6" customWidth="1"/>
    <col min="6" max="6" width="35.375" style="3" customWidth="1"/>
    <col min="7" max="16384" width="9.125" style="4" customWidth="1"/>
  </cols>
  <sheetData>
    <row r="1" spans="1:6" ht="24" customHeight="1">
      <c r="A1" s="77" t="s">
        <v>4</v>
      </c>
      <c r="B1" s="81" t="s">
        <v>60</v>
      </c>
      <c r="C1" s="81" t="s">
        <v>50</v>
      </c>
      <c r="D1" s="81" t="s">
        <v>51</v>
      </c>
      <c r="E1" s="81" t="s">
        <v>52</v>
      </c>
      <c r="F1" s="79" t="s">
        <v>47</v>
      </c>
    </row>
    <row r="2" spans="1:6" ht="24" customHeight="1">
      <c r="A2" s="78"/>
      <c r="B2" s="82"/>
      <c r="C2" s="82"/>
      <c r="D2" s="82"/>
      <c r="E2" s="82"/>
      <c r="F2" s="80"/>
    </row>
    <row r="3" spans="1:6" ht="17.25" customHeight="1">
      <c r="A3" s="8" t="s">
        <v>6</v>
      </c>
      <c r="B3" s="19"/>
      <c r="C3" s="19"/>
      <c r="D3" s="19"/>
      <c r="E3" s="19"/>
      <c r="F3" s="9"/>
    </row>
    <row r="4" spans="1:6" ht="12.75">
      <c r="A4" s="10" t="s">
        <v>7</v>
      </c>
      <c r="B4" s="23">
        <v>35780</v>
      </c>
      <c r="C4" s="24">
        <v>0</v>
      </c>
      <c r="D4" s="23">
        <f aca="true" t="shared" si="0" ref="D4:D11">+B4+C4</f>
        <v>35780</v>
      </c>
      <c r="E4" s="23">
        <f aca="true" t="shared" si="1" ref="E4:E11">+D4-B4</f>
        <v>0</v>
      </c>
      <c r="F4" s="9"/>
    </row>
    <row r="5" spans="1:6" s="5" customFormat="1" ht="12.75">
      <c r="A5" s="11" t="s">
        <v>8</v>
      </c>
      <c r="B5" s="23">
        <v>182</v>
      </c>
      <c r="C5" s="24">
        <v>0</v>
      </c>
      <c r="D5" s="23">
        <f t="shared" si="0"/>
        <v>182</v>
      </c>
      <c r="E5" s="23">
        <f t="shared" si="1"/>
        <v>0</v>
      </c>
      <c r="F5" s="25" t="s">
        <v>53</v>
      </c>
    </row>
    <row r="6" spans="1:6" s="5" customFormat="1" ht="12.75">
      <c r="A6" s="11" t="s">
        <v>12</v>
      </c>
      <c r="B6" s="23">
        <v>68</v>
      </c>
      <c r="C6" s="24">
        <v>0</v>
      </c>
      <c r="D6" s="23">
        <f t="shared" si="0"/>
        <v>68</v>
      </c>
      <c r="E6" s="23">
        <f t="shared" si="1"/>
        <v>0</v>
      </c>
      <c r="F6" s="25" t="s">
        <v>53</v>
      </c>
    </row>
    <row r="7" spans="1:6" s="5" customFormat="1" ht="12.75">
      <c r="A7" s="11" t="s">
        <v>36</v>
      </c>
      <c r="B7" s="23">
        <v>13934</v>
      </c>
      <c r="C7" s="24">
        <v>0</v>
      </c>
      <c r="D7" s="23">
        <f t="shared" si="0"/>
        <v>13934</v>
      </c>
      <c r="E7" s="23">
        <f t="shared" si="1"/>
        <v>0</v>
      </c>
      <c r="F7" s="9"/>
    </row>
    <row r="8" spans="1:6" s="5" customFormat="1" ht="12.75">
      <c r="A8" s="10" t="s">
        <v>37</v>
      </c>
      <c r="B8" s="23">
        <v>271</v>
      </c>
      <c r="C8" s="24">
        <v>0</v>
      </c>
      <c r="D8" s="23">
        <f t="shared" si="0"/>
        <v>271</v>
      </c>
      <c r="E8" s="23">
        <f t="shared" si="1"/>
        <v>0</v>
      </c>
      <c r="F8" s="9"/>
    </row>
    <row r="9" spans="1:6" s="5" customFormat="1" ht="12.75">
      <c r="A9" s="10" t="s">
        <v>38</v>
      </c>
      <c r="B9" s="23">
        <v>1684</v>
      </c>
      <c r="C9" s="24">
        <v>0</v>
      </c>
      <c r="D9" s="23">
        <f t="shared" si="0"/>
        <v>1684</v>
      </c>
      <c r="E9" s="23">
        <f t="shared" si="1"/>
        <v>0</v>
      </c>
      <c r="F9" s="9"/>
    </row>
    <row r="10" spans="1:6" s="5" customFormat="1" ht="12.75">
      <c r="A10" s="10" t="s">
        <v>39</v>
      </c>
      <c r="B10" s="23">
        <v>840</v>
      </c>
      <c r="C10" s="24">
        <v>0</v>
      </c>
      <c r="D10" s="23">
        <f t="shared" si="0"/>
        <v>840</v>
      </c>
      <c r="E10" s="23">
        <f t="shared" si="1"/>
        <v>0</v>
      </c>
      <c r="F10" s="9"/>
    </row>
    <row r="11" spans="1:6" s="5" customFormat="1" ht="12.75">
      <c r="A11" s="10" t="s">
        <v>1</v>
      </c>
      <c r="B11" s="23">
        <v>642</v>
      </c>
      <c r="C11" s="24">
        <v>0</v>
      </c>
      <c r="D11" s="23">
        <f t="shared" si="0"/>
        <v>642</v>
      </c>
      <c r="E11" s="23">
        <f t="shared" si="1"/>
        <v>0</v>
      </c>
      <c r="F11" s="9"/>
    </row>
    <row r="12" spans="1:6" ht="16.5" customHeight="1">
      <c r="A12" s="28" t="s">
        <v>9</v>
      </c>
      <c r="B12" s="20">
        <f>SUM(B4:B11)</f>
        <v>53401</v>
      </c>
      <c r="C12" s="20">
        <f>SUM(C4:C11)</f>
        <v>0</v>
      </c>
      <c r="D12" s="20">
        <f>SUM(D4:D11)</f>
        <v>53401</v>
      </c>
      <c r="E12" s="20">
        <f>SUM(E4:E11)</f>
        <v>0</v>
      </c>
      <c r="F12" s="12" t="s">
        <v>5</v>
      </c>
    </row>
    <row r="13" spans="1:6" s="27" customFormat="1" ht="19.5" customHeight="1">
      <c r="A13" s="47" t="s">
        <v>10</v>
      </c>
      <c r="B13" s="40">
        <f>59750-(B15+B16+B18+B19+B23+B25+B26+B27+B29+B30)+7736</f>
        <v>35323</v>
      </c>
      <c r="C13" s="40">
        <f>-C14-C17-C20-C21-C22-C24-C28-C31-C32-C35-C33-C34-C36+6198+2563+4460</f>
        <v>-30863</v>
      </c>
      <c r="D13" s="40">
        <f>+B13+C13</f>
        <v>4460</v>
      </c>
      <c r="E13" s="40">
        <f>+D13-B13</f>
        <v>-30863</v>
      </c>
      <c r="F13" s="57" t="s">
        <v>77</v>
      </c>
    </row>
    <row r="14" spans="1:6" s="27" customFormat="1" ht="15.75" customHeight="1">
      <c r="A14" s="45" t="s">
        <v>20</v>
      </c>
      <c r="B14" s="38" t="s">
        <v>11</v>
      </c>
      <c r="C14" s="38">
        <v>2510</v>
      </c>
      <c r="D14" s="38">
        <f>+C14</f>
        <v>2510</v>
      </c>
      <c r="E14" s="37">
        <f>+D14</f>
        <v>2510</v>
      </c>
      <c r="F14" s="46"/>
    </row>
    <row r="15" spans="1:6" ht="15.75" customHeight="1">
      <c r="A15" s="11" t="s">
        <v>22</v>
      </c>
      <c r="B15" s="21">
        <v>3716</v>
      </c>
      <c r="C15" s="56">
        <v>0</v>
      </c>
      <c r="D15" s="24">
        <f>+B15+C15</f>
        <v>3716</v>
      </c>
      <c r="E15" s="24">
        <f>+D15-B15</f>
        <v>0</v>
      </c>
      <c r="F15" s="29"/>
    </row>
    <row r="16" spans="1:6" ht="15.75" customHeight="1">
      <c r="A16" s="11" t="s">
        <v>23</v>
      </c>
      <c r="B16" s="21">
        <v>1618</v>
      </c>
      <c r="C16" s="56">
        <v>0</v>
      </c>
      <c r="D16" s="24">
        <f>+B16+C16</f>
        <v>1618</v>
      </c>
      <c r="E16" s="24">
        <f>+D16-B16</f>
        <v>0</v>
      </c>
      <c r="F16" s="29"/>
    </row>
    <row r="17" spans="1:6" s="27" customFormat="1" ht="15.75" customHeight="1">
      <c r="A17" s="45" t="s">
        <v>21</v>
      </c>
      <c r="B17" s="38" t="s">
        <v>11</v>
      </c>
      <c r="C17" s="54">
        <v>4710</v>
      </c>
      <c r="D17" s="38">
        <f>+C17</f>
        <v>4710</v>
      </c>
      <c r="E17" s="37">
        <f>+D17</f>
        <v>4710</v>
      </c>
      <c r="F17" s="46"/>
    </row>
    <row r="18" spans="1:6" ht="15.75" customHeight="1">
      <c r="A18" s="11" t="s">
        <v>24</v>
      </c>
      <c r="B18" s="21">
        <v>9515</v>
      </c>
      <c r="C18" s="56">
        <v>0</v>
      </c>
      <c r="D18" s="24">
        <f>+B18+C18</f>
        <v>9515</v>
      </c>
      <c r="E18" s="24">
        <f>+D18-B18</f>
        <v>0</v>
      </c>
      <c r="F18" s="30"/>
    </row>
    <row r="19" spans="1:6" ht="15.75" customHeight="1">
      <c r="A19" s="11" t="s">
        <v>25</v>
      </c>
      <c r="B19" s="21">
        <v>8304</v>
      </c>
      <c r="C19" s="56">
        <v>0</v>
      </c>
      <c r="D19" s="24">
        <f>+B19+C19</f>
        <v>8304</v>
      </c>
      <c r="E19" s="24">
        <f>+D19-B19</f>
        <v>0</v>
      </c>
      <c r="F19" s="29"/>
    </row>
    <row r="20" spans="1:6" s="27" customFormat="1" ht="15.75" customHeight="1">
      <c r="A20" s="45" t="s">
        <v>54</v>
      </c>
      <c r="B20" s="38" t="s">
        <v>11</v>
      </c>
      <c r="C20" s="54">
        <v>10953</v>
      </c>
      <c r="D20" s="38">
        <f aca="true" t="shared" si="2" ref="D20:E22">+C20</f>
        <v>10953</v>
      </c>
      <c r="E20" s="37">
        <f t="shared" si="2"/>
        <v>10953</v>
      </c>
      <c r="F20" s="46"/>
    </row>
    <row r="21" spans="1:6" s="27" customFormat="1" ht="15.75" customHeight="1">
      <c r="A21" s="45" t="s">
        <v>16</v>
      </c>
      <c r="B21" s="38" t="s">
        <v>11</v>
      </c>
      <c r="C21" s="54">
        <v>2563</v>
      </c>
      <c r="D21" s="38">
        <f t="shared" si="2"/>
        <v>2563</v>
      </c>
      <c r="E21" s="37">
        <f t="shared" si="2"/>
        <v>2563</v>
      </c>
      <c r="F21" s="46"/>
    </row>
    <row r="22" spans="1:6" s="27" customFormat="1" ht="15.75" customHeight="1">
      <c r="A22" s="45" t="s">
        <v>55</v>
      </c>
      <c r="B22" s="38" t="s">
        <v>11</v>
      </c>
      <c r="C22" s="54">
        <v>1438</v>
      </c>
      <c r="D22" s="38">
        <f t="shared" si="2"/>
        <v>1438</v>
      </c>
      <c r="E22" s="37">
        <f t="shared" si="2"/>
        <v>1438</v>
      </c>
      <c r="F22" s="46"/>
    </row>
    <row r="23" spans="1:6" ht="15.75" customHeight="1">
      <c r="A23" s="11" t="s">
        <v>2</v>
      </c>
      <c r="B23" s="21">
        <v>684</v>
      </c>
      <c r="C23" s="56">
        <v>0</v>
      </c>
      <c r="D23" s="24">
        <f>+B23+C23</f>
        <v>684</v>
      </c>
      <c r="E23" s="23">
        <f>+D23-B23</f>
        <v>0</v>
      </c>
      <c r="F23" s="29"/>
    </row>
    <row r="24" spans="1:6" s="27" customFormat="1" ht="15.75" customHeight="1">
      <c r="A24" s="45" t="s">
        <v>26</v>
      </c>
      <c r="B24" s="38" t="s">
        <v>11</v>
      </c>
      <c r="C24" s="54">
        <v>1455</v>
      </c>
      <c r="D24" s="38">
        <f>+C24</f>
        <v>1455</v>
      </c>
      <c r="E24" s="37">
        <f>+D24</f>
        <v>1455</v>
      </c>
      <c r="F24" s="46"/>
    </row>
    <row r="25" spans="1:6" s="64" customFormat="1" ht="15.75" customHeight="1">
      <c r="A25" s="59" t="s">
        <v>27</v>
      </c>
      <c r="B25" s="60">
        <v>5350</v>
      </c>
      <c r="C25" s="61">
        <v>72</v>
      </c>
      <c r="D25" s="62">
        <f aca="true" t="shared" si="3" ref="D25:D30">+B25+C25</f>
        <v>5422</v>
      </c>
      <c r="E25" s="62">
        <f>+D25-B25</f>
        <v>72</v>
      </c>
      <c r="F25" s="63" t="s">
        <v>76</v>
      </c>
    </row>
    <row r="26" spans="1:6" ht="15.75" customHeight="1">
      <c r="A26" s="11" t="s">
        <v>28</v>
      </c>
      <c r="B26" s="21">
        <v>568</v>
      </c>
      <c r="C26" s="56">
        <v>0</v>
      </c>
      <c r="D26" s="24">
        <f t="shared" si="3"/>
        <v>568</v>
      </c>
      <c r="E26" s="24">
        <f>+D26-B26</f>
        <v>0</v>
      </c>
      <c r="F26" s="32"/>
    </row>
    <row r="27" spans="1:6" ht="15.75" customHeight="1">
      <c r="A27" s="11" t="s">
        <v>35</v>
      </c>
      <c r="B27" s="21">
        <v>1542</v>
      </c>
      <c r="C27" s="56">
        <v>0</v>
      </c>
      <c r="D27" s="24">
        <f t="shared" si="3"/>
        <v>1542</v>
      </c>
      <c r="E27" s="24">
        <f>+D27-B27</f>
        <v>0</v>
      </c>
      <c r="F27" s="32"/>
    </row>
    <row r="28" spans="1:6" ht="15.75" customHeight="1">
      <c r="A28" s="11" t="s">
        <v>29</v>
      </c>
      <c r="B28" s="21" t="s">
        <v>11</v>
      </c>
      <c r="C28" s="54">
        <v>1086</v>
      </c>
      <c r="D28" s="38">
        <f>+C28</f>
        <v>1086</v>
      </c>
      <c r="E28" s="37">
        <f>+D28</f>
        <v>1086</v>
      </c>
      <c r="F28" s="33" t="s">
        <v>62</v>
      </c>
    </row>
    <row r="29" spans="1:6" ht="15.75" customHeight="1">
      <c r="A29" s="11" t="s">
        <v>30</v>
      </c>
      <c r="B29" s="21">
        <v>319</v>
      </c>
      <c r="C29" s="56">
        <v>0</v>
      </c>
      <c r="D29" s="24">
        <f t="shared" si="3"/>
        <v>319</v>
      </c>
      <c r="E29" s="24">
        <f>+D29-B29</f>
        <v>0</v>
      </c>
      <c r="F29" s="32"/>
    </row>
    <row r="30" spans="1:6" ht="15.75" customHeight="1">
      <c r="A30" s="11" t="s">
        <v>31</v>
      </c>
      <c r="B30" s="21">
        <v>547</v>
      </c>
      <c r="C30" s="56">
        <v>0</v>
      </c>
      <c r="D30" s="24">
        <f t="shared" si="3"/>
        <v>547</v>
      </c>
      <c r="E30" s="24">
        <f>+D30-B30</f>
        <v>0</v>
      </c>
      <c r="F30" s="31"/>
    </row>
    <row r="31" spans="1:6" s="27" customFormat="1" ht="15.75" customHeight="1">
      <c r="A31" s="45" t="s">
        <v>34</v>
      </c>
      <c r="B31" s="38" t="s">
        <v>11</v>
      </c>
      <c r="C31" s="54">
        <v>429</v>
      </c>
      <c r="D31" s="38">
        <f>+C31</f>
        <v>429</v>
      </c>
      <c r="E31" s="37">
        <f>+D31</f>
        <v>429</v>
      </c>
      <c r="F31" s="55"/>
    </row>
    <row r="32" spans="1:6" s="27" customFormat="1" ht="15.75" customHeight="1">
      <c r="A32" s="45" t="s">
        <v>32</v>
      </c>
      <c r="B32" s="38" t="s">
        <v>11</v>
      </c>
      <c r="C32" s="54">
        <v>300</v>
      </c>
      <c r="D32" s="38">
        <f>+C32</f>
        <v>300</v>
      </c>
      <c r="E32" s="37">
        <f>+D32</f>
        <v>300</v>
      </c>
      <c r="F32" s="46"/>
    </row>
    <row r="33" spans="1:6" s="27" customFormat="1" ht="15.75" customHeight="1">
      <c r="A33" s="45" t="s">
        <v>33</v>
      </c>
      <c r="B33" s="38" t="s">
        <v>11</v>
      </c>
      <c r="C33" s="54">
        <v>9291</v>
      </c>
      <c r="D33" s="38">
        <f aca="true" t="shared" si="4" ref="D33:E36">+C33</f>
        <v>9291</v>
      </c>
      <c r="E33" s="37">
        <f t="shared" si="4"/>
        <v>9291</v>
      </c>
      <c r="F33" s="46"/>
    </row>
    <row r="34" spans="1:6" s="27" customFormat="1" ht="15.75" customHeight="1">
      <c r="A34" s="45" t="s">
        <v>48</v>
      </c>
      <c r="B34" s="38" t="s">
        <v>11</v>
      </c>
      <c r="C34" s="54">
        <v>6544</v>
      </c>
      <c r="D34" s="38">
        <f>+C34</f>
        <v>6544</v>
      </c>
      <c r="E34" s="37">
        <f>+D34</f>
        <v>6544</v>
      </c>
      <c r="F34" s="46"/>
    </row>
    <row r="35" spans="1:6" s="27" customFormat="1" ht="15.75" customHeight="1">
      <c r="A35" s="45" t="s">
        <v>49</v>
      </c>
      <c r="B35" s="38" t="s">
        <v>11</v>
      </c>
      <c r="C35" s="54">
        <v>1187</v>
      </c>
      <c r="D35" s="38">
        <f>+C35</f>
        <v>1187</v>
      </c>
      <c r="E35" s="37">
        <f>+D35</f>
        <v>1187</v>
      </c>
      <c r="F35" s="46"/>
    </row>
    <row r="36" spans="1:6" s="27" customFormat="1" ht="15.75" customHeight="1">
      <c r="A36" s="45" t="s">
        <v>3</v>
      </c>
      <c r="B36" s="38" t="s">
        <v>11</v>
      </c>
      <c r="C36" s="38">
        <v>1618</v>
      </c>
      <c r="D36" s="38">
        <f t="shared" si="4"/>
        <v>1618</v>
      </c>
      <c r="E36" s="37">
        <f t="shared" si="4"/>
        <v>1618</v>
      </c>
      <c r="F36" s="26"/>
    </row>
    <row r="37" spans="1:6" ht="15.75" customHeight="1">
      <c r="A37" s="73" t="s">
        <v>58</v>
      </c>
      <c r="B37" s="74">
        <v>365</v>
      </c>
      <c r="C37" s="74">
        <v>0</v>
      </c>
      <c r="D37" s="75">
        <f aca="true" t="shared" si="5" ref="D37:D42">+B37+C37</f>
        <v>365</v>
      </c>
      <c r="E37" s="75">
        <f aca="true" t="shared" si="6" ref="E37:E42">+D37-B37</f>
        <v>0</v>
      </c>
      <c r="F37" s="76"/>
    </row>
    <row r="38" spans="1:6" ht="15.75" customHeight="1">
      <c r="A38" s="35" t="s">
        <v>59</v>
      </c>
      <c r="B38" s="21">
        <v>281</v>
      </c>
      <c r="C38" s="21">
        <v>0</v>
      </c>
      <c r="D38" s="24">
        <f t="shared" si="5"/>
        <v>281</v>
      </c>
      <c r="E38" s="24">
        <f t="shared" si="6"/>
        <v>0</v>
      </c>
      <c r="F38" s="34"/>
    </row>
    <row r="39" spans="1:6" ht="15.75" customHeight="1">
      <c r="A39" s="68" t="s">
        <v>74</v>
      </c>
      <c r="B39" s="60">
        <v>122</v>
      </c>
      <c r="C39" s="60">
        <v>396</v>
      </c>
      <c r="D39" s="62">
        <f t="shared" si="5"/>
        <v>518</v>
      </c>
      <c r="E39" s="62">
        <f t="shared" si="6"/>
        <v>396</v>
      </c>
      <c r="F39" s="65" t="s">
        <v>68</v>
      </c>
    </row>
    <row r="40" spans="1:6" s="27" customFormat="1" ht="15" customHeight="1">
      <c r="A40" s="66" t="s">
        <v>67</v>
      </c>
      <c r="B40" s="60">
        <v>0</v>
      </c>
      <c r="C40" s="60">
        <v>196</v>
      </c>
      <c r="D40" s="62">
        <f t="shared" si="5"/>
        <v>196</v>
      </c>
      <c r="E40" s="62">
        <f t="shared" si="6"/>
        <v>196</v>
      </c>
      <c r="F40" s="52" t="s">
        <v>71</v>
      </c>
    </row>
    <row r="41" spans="1:6" s="64" customFormat="1" ht="15" customHeight="1">
      <c r="A41" s="66" t="s">
        <v>69</v>
      </c>
      <c r="B41" s="60">
        <v>0</v>
      </c>
      <c r="C41" s="60">
        <v>295</v>
      </c>
      <c r="D41" s="62">
        <f t="shared" si="5"/>
        <v>295</v>
      </c>
      <c r="E41" s="62">
        <f t="shared" si="6"/>
        <v>295</v>
      </c>
      <c r="F41" s="65" t="s">
        <v>68</v>
      </c>
    </row>
    <row r="42" spans="1:6" s="64" customFormat="1" ht="15" customHeight="1">
      <c r="A42" s="66" t="s">
        <v>70</v>
      </c>
      <c r="B42" s="60">
        <v>0</v>
      </c>
      <c r="C42" s="60">
        <v>428</v>
      </c>
      <c r="D42" s="62">
        <f t="shared" si="5"/>
        <v>428</v>
      </c>
      <c r="E42" s="62">
        <f t="shared" si="6"/>
        <v>428</v>
      </c>
      <c r="F42" s="65" t="s">
        <v>68</v>
      </c>
    </row>
    <row r="43" spans="1:6" s="44" customFormat="1" ht="15" customHeight="1">
      <c r="A43" s="69" t="s">
        <v>75</v>
      </c>
      <c r="B43" s="70">
        <v>0</v>
      </c>
      <c r="C43" s="71" t="s">
        <v>11</v>
      </c>
      <c r="D43" s="42" t="str">
        <f>+C43</f>
        <v>x</v>
      </c>
      <c r="E43" s="42" t="str">
        <f>+D43</f>
        <v>x</v>
      </c>
      <c r="F43" s="72"/>
    </row>
    <row r="44" spans="1:6" s="44" customFormat="1" ht="15" customHeight="1">
      <c r="A44" s="69" t="s">
        <v>0</v>
      </c>
      <c r="B44" s="70">
        <v>0</v>
      </c>
      <c r="C44" s="71" t="s">
        <v>11</v>
      </c>
      <c r="D44" s="42" t="str">
        <f>+C44</f>
        <v>x</v>
      </c>
      <c r="E44" s="42" t="str">
        <f>+D44</f>
        <v>x</v>
      </c>
      <c r="F44" s="72"/>
    </row>
    <row r="45" spans="1:6" ht="18" customHeight="1">
      <c r="A45" s="28" t="s">
        <v>13</v>
      </c>
      <c r="B45" s="20">
        <f>SUM(B13:B44)</f>
        <v>68254</v>
      </c>
      <c r="C45" s="20">
        <f>SUM(C13:C44)</f>
        <v>14608</v>
      </c>
      <c r="D45" s="20">
        <f>SUM(D13:D44)</f>
        <v>82862</v>
      </c>
      <c r="E45" s="20">
        <f>SUM(E13:E44)</f>
        <v>14608</v>
      </c>
      <c r="F45" s="12"/>
    </row>
    <row r="46" spans="1:6" s="27" customFormat="1" ht="28.5" customHeight="1">
      <c r="A46" s="51" t="s">
        <v>56</v>
      </c>
      <c r="B46" s="40">
        <f>20000-898</f>
        <v>19102</v>
      </c>
      <c r="C46" s="67">
        <f>157+8+288-C47-C48-C49-C50-C51-C52-C53</f>
        <v>-19102</v>
      </c>
      <c r="D46" s="40">
        <f>+B46+C46</f>
        <v>0</v>
      </c>
      <c r="E46" s="40">
        <f>+D46-B46</f>
        <v>-19102</v>
      </c>
      <c r="F46" s="52" t="s">
        <v>72</v>
      </c>
    </row>
    <row r="47" spans="1:6" ht="15" customHeight="1">
      <c r="A47" s="14" t="s">
        <v>43</v>
      </c>
      <c r="B47" s="21" t="s">
        <v>11</v>
      </c>
      <c r="C47" s="54">
        <v>1542</v>
      </c>
      <c r="D47" s="38">
        <f aca="true" t="shared" si="7" ref="D47:E52">+C47</f>
        <v>1542</v>
      </c>
      <c r="E47" s="37">
        <f t="shared" si="7"/>
        <v>1542</v>
      </c>
      <c r="F47" s="13"/>
    </row>
    <row r="48" spans="1:6" ht="15" customHeight="1">
      <c r="A48" s="14" t="s">
        <v>41</v>
      </c>
      <c r="B48" s="21" t="s">
        <v>11</v>
      </c>
      <c r="C48" s="54">
        <v>7133</v>
      </c>
      <c r="D48" s="38">
        <f t="shared" si="7"/>
        <v>7133</v>
      </c>
      <c r="E48" s="37">
        <f t="shared" si="7"/>
        <v>7133</v>
      </c>
      <c r="F48" s="13"/>
    </row>
    <row r="49" spans="1:6" ht="15" customHeight="1">
      <c r="A49" s="14" t="s">
        <v>42</v>
      </c>
      <c r="B49" s="21" t="s">
        <v>11</v>
      </c>
      <c r="C49" s="54">
        <v>2184</v>
      </c>
      <c r="D49" s="38">
        <f t="shared" si="7"/>
        <v>2184</v>
      </c>
      <c r="E49" s="37">
        <f t="shared" si="7"/>
        <v>2184</v>
      </c>
      <c r="F49" s="13"/>
    </row>
    <row r="50" spans="1:6" ht="15" customHeight="1">
      <c r="A50" s="14" t="s">
        <v>44</v>
      </c>
      <c r="B50" s="21" t="s">
        <v>11</v>
      </c>
      <c r="C50" s="54">
        <v>2239</v>
      </c>
      <c r="D50" s="38">
        <f t="shared" si="7"/>
        <v>2239</v>
      </c>
      <c r="E50" s="37">
        <f t="shared" si="7"/>
        <v>2239</v>
      </c>
      <c r="F50" s="13"/>
    </row>
    <row r="51" spans="1:6" ht="15" customHeight="1">
      <c r="A51" s="14" t="s">
        <v>45</v>
      </c>
      <c r="B51" s="21" t="s">
        <v>11</v>
      </c>
      <c r="C51" s="54">
        <v>2957</v>
      </c>
      <c r="D51" s="38">
        <f t="shared" si="7"/>
        <v>2957</v>
      </c>
      <c r="E51" s="37">
        <f t="shared" si="7"/>
        <v>2957</v>
      </c>
      <c r="F51" s="13"/>
    </row>
    <row r="52" spans="1:6" s="27" customFormat="1" ht="15" customHeight="1">
      <c r="A52" s="49" t="s">
        <v>46</v>
      </c>
      <c r="B52" s="38" t="s">
        <v>11</v>
      </c>
      <c r="C52" s="54">
        <v>3500</v>
      </c>
      <c r="D52" s="38">
        <f t="shared" si="7"/>
        <v>3500</v>
      </c>
      <c r="E52" s="37">
        <f t="shared" si="7"/>
        <v>3500</v>
      </c>
      <c r="F52" s="26"/>
    </row>
    <row r="53" spans="1:6" s="6" customFormat="1" ht="15" customHeight="1">
      <c r="A53" s="14" t="s">
        <v>61</v>
      </c>
      <c r="B53" s="21">
        <v>0</v>
      </c>
      <c r="C53" s="21">
        <v>0</v>
      </c>
      <c r="D53" s="21">
        <v>0</v>
      </c>
      <c r="E53" s="21">
        <v>0</v>
      </c>
      <c r="F53" s="30" t="s">
        <v>78</v>
      </c>
    </row>
    <row r="54" spans="1:6" ht="17.25" customHeight="1">
      <c r="A54" s="18" t="s">
        <v>14</v>
      </c>
      <c r="B54" s="20">
        <f>SUM(B46:B53)</f>
        <v>19102</v>
      </c>
      <c r="C54" s="20">
        <f>SUM(C46:C53)</f>
        <v>453</v>
      </c>
      <c r="D54" s="20">
        <f>SUM(D46:D53)</f>
        <v>19555</v>
      </c>
      <c r="E54" s="20">
        <f>SUM(E46:E53)</f>
        <v>453</v>
      </c>
      <c r="F54" s="15"/>
    </row>
    <row r="55" spans="1:6" s="27" customFormat="1" ht="26.25" customHeight="1">
      <c r="A55" s="51" t="s">
        <v>57</v>
      </c>
      <c r="B55" s="40">
        <v>5000</v>
      </c>
      <c r="C55" s="40">
        <f>-C56-C57-157+48</f>
        <v>-5000</v>
      </c>
      <c r="D55" s="40">
        <f>+B55+C55</f>
        <v>0</v>
      </c>
      <c r="E55" s="40">
        <f>+D55-B55</f>
        <v>-5000</v>
      </c>
      <c r="F55" s="52" t="s">
        <v>73</v>
      </c>
    </row>
    <row r="56" spans="1:6" s="44" customFormat="1" ht="15" customHeight="1">
      <c r="A56" s="41" t="s">
        <v>64</v>
      </c>
      <c r="B56" s="42" t="s">
        <v>11</v>
      </c>
      <c r="C56" s="38">
        <f>2803+48</f>
        <v>2851</v>
      </c>
      <c r="D56" s="42">
        <f>+C56</f>
        <v>2851</v>
      </c>
      <c r="E56" s="42">
        <f>+D56</f>
        <v>2851</v>
      </c>
      <c r="F56" s="39"/>
    </row>
    <row r="57" spans="1:6" s="44" customFormat="1" ht="15" customHeight="1">
      <c r="A57" s="41" t="s">
        <v>63</v>
      </c>
      <c r="B57" s="42" t="s">
        <v>11</v>
      </c>
      <c r="C57" s="38">
        <v>2040</v>
      </c>
      <c r="D57" s="42">
        <f>+C57</f>
        <v>2040</v>
      </c>
      <c r="E57" s="42">
        <f>+D57</f>
        <v>2040</v>
      </c>
      <c r="F57" s="43"/>
    </row>
    <row r="58" spans="1:6" ht="17.25" customHeight="1">
      <c r="A58" s="18" t="s">
        <v>65</v>
      </c>
      <c r="B58" s="20">
        <f>SUM(B55:B57)</f>
        <v>5000</v>
      </c>
      <c r="C58" s="20">
        <f>SUM(C55:C57)</f>
        <v>-109</v>
      </c>
      <c r="D58" s="20">
        <f>SUM(D55:D57)</f>
        <v>4891</v>
      </c>
      <c r="E58" s="20">
        <f>SUM(E55:E57)</f>
        <v>-109</v>
      </c>
      <c r="F58" s="15"/>
    </row>
    <row r="59" spans="1:6" s="27" customFormat="1" ht="19.5" customHeight="1">
      <c r="A59" s="51" t="s">
        <v>15</v>
      </c>
      <c r="B59" s="40">
        <v>5000</v>
      </c>
      <c r="C59" s="40">
        <f>-C60-8</f>
        <v>-5000</v>
      </c>
      <c r="D59" s="40">
        <f>+B59+C59</f>
        <v>0</v>
      </c>
      <c r="E59" s="40">
        <f>+D59-B59</f>
        <v>-5000</v>
      </c>
      <c r="F59" s="52" t="s">
        <v>66</v>
      </c>
    </row>
    <row r="60" spans="1:6" s="27" customFormat="1" ht="15" customHeight="1">
      <c r="A60" s="36" t="s">
        <v>40</v>
      </c>
      <c r="B60" s="50" t="s">
        <v>11</v>
      </c>
      <c r="C60" s="38">
        <v>4992</v>
      </c>
      <c r="D60" s="38">
        <f>+C60</f>
        <v>4992</v>
      </c>
      <c r="E60" s="38">
        <f>+D60</f>
        <v>4992</v>
      </c>
      <c r="F60" s="26"/>
    </row>
    <row r="61" spans="1:6" ht="19.5" customHeight="1">
      <c r="A61" s="28" t="s">
        <v>17</v>
      </c>
      <c r="B61" s="20">
        <f>+B59+B58+B54+B45</f>
        <v>97356</v>
      </c>
      <c r="C61" s="20">
        <f>+C59+C58+C54+C45+C60</f>
        <v>14944</v>
      </c>
      <c r="D61" s="20">
        <f>+D59+D58+D54+D45+D60</f>
        <v>112300</v>
      </c>
      <c r="E61" s="20">
        <f>+E59+E58+E54+E45+E60</f>
        <v>14944</v>
      </c>
      <c r="F61" s="12"/>
    </row>
    <row r="62" spans="1:6" s="27" customFormat="1" ht="107.25" customHeight="1">
      <c r="A62" s="53" t="s">
        <v>18</v>
      </c>
      <c r="B62" s="40">
        <f>5000-365-281-122</f>
        <v>4232</v>
      </c>
      <c r="C62" s="67">
        <f>-288-95-811-295-428-396-48-72+3000</f>
        <v>567</v>
      </c>
      <c r="D62" s="40">
        <f>+B62+C62</f>
        <v>4799</v>
      </c>
      <c r="E62" s="40">
        <f>+D62-B62</f>
        <v>567</v>
      </c>
      <c r="F62" s="58" t="s">
        <v>79</v>
      </c>
    </row>
    <row r="63" spans="1:6" s="7" customFormat="1" ht="18.75" customHeight="1">
      <c r="A63" s="16" t="s">
        <v>19</v>
      </c>
      <c r="B63" s="48">
        <f>+B12+B61+B62</f>
        <v>154989</v>
      </c>
      <c r="C63" s="22">
        <f>+C12+C61+C62</f>
        <v>15511</v>
      </c>
      <c r="D63" s="22">
        <f>+D12+D61+D62</f>
        <v>170500</v>
      </c>
      <c r="E63" s="22">
        <f>+E12+E61+E62</f>
        <v>15511</v>
      </c>
      <c r="F63" s="17"/>
    </row>
    <row r="64" ht="12.75">
      <c r="F64" s="2"/>
    </row>
    <row r="65" ht="12.75">
      <c r="F65" s="2"/>
    </row>
    <row r="66" ht="12.75">
      <c r="F66" s="2"/>
    </row>
    <row r="67" ht="12.75">
      <c r="F67" s="2"/>
    </row>
    <row r="68" ht="12.75">
      <c r="F68" s="2"/>
    </row>
    <row r="69" ht="12.75">
      <c r="F69" s="2"/>
    </row>
    <row r="70" ht="12.75">
      <c r="F70" s="2"/>
    </row>
    <row r="71" ht="12.75">
      <c r="F71" s="2"/>
    </row>
    <row r="72" ht="12.75">
      <c r="F72" s="2"/>
    </row>
    <row r="73" ht="12.75">
      <c r="F73" s="2"/>
    </row>
    <row r="74" ht="12.75">
      <c r="F74" s="2"/>
    </row>
    <row r="75" ht="12.75">
      <c r="F75" s="2"/>
    </row>
    <row r="76" ht="12.75">
      <c r="F76" s="2"/>
    </row>
    <row r="77" ht="12.75">
      <c r="F77" s="2"/>
    </row>
    <row r="78" ht="12.75">
      <c r="F78" s="2"/>
    </row>
    <row r="79" ht="12.75">
      <c r="F79" s="2"/>
    </row>
    <row r="80" ht="12.75">
      <c r="F80" s="2"/>
    </row>
    <row r="81" ht="12.75">
      <c r="F81" s="2"/>
    </row>
    <row r="82" ht="12.75">
      <c r="F82" s="2"/>
    </row>
    <row r="83" ht="12.75">
      <c r="F83" s="2"/>
    </row>
    <row r="84" ht="12.75">
      <c r="F84" s="2"/>
    </row>
    <row r="85" ht="12.75">
      <c r="F85" s="2"/>
    </row>
    <row r="86" ht="12.75">
      <c r="F86" s="2"/>
    </row>
    <row r="87" ht="12.75">
      <c r="F87" s="2"/>
    </row>
    <row r="88" ht="12.75">
      <c r="F88" s="2"/>
    </row>
    <row r="89" ht="12.75">
      <c r="F89" s="2"/>
    </row>
    <row r="90" ht="12.75">
      <c r="F90" s="2"/>
    </row>
    <row r="91" ht="12.75">
      <c r="F91" s="2"/>
    </row>
    <row r="92" ht="12.75">
      <c r="F92" s="2"/>
    </row>
    <row r="93" ht="12.75">
      <c r="F93" s="2"/>
    </row>
    <row r="94" ht="12.75">
      <c r="F94" s="2"/>
    </row>
    <row r="95" ht="12.75">
      <c r="F95" s="2"/>
    </row>
    <row r="96" ht="12.75">
      <c r="F96" s="2"/>
    </row>
    <row r="97" ht="12.75">
      <c r="F97" s="2"/>
    </row>
    <row r="98" ht="12.75">
      <c r="F98" s="2"/>
    </row>
    <row r="99" ht="12.75">
      <c r="F99" s="2"/>
    </row>
    <row r="100" ht="12.75">
      <c r="F100" s="2"/>
    </row>
    <row r="101" ht="12.75">
      <c r="F101" s="2"/>
    </row>
    <row r="102" ht="12.75">
      <c r="F102" s="2"/>
    </row>
    <row r="103" ht="12.75">
      <c r="F103" s="2"/>
    </row>
    <row r="104" ht="12.75">
      <c r="F104" s="2"/>
    </row>
    <row r="105" ht="12.75">
      <c r="F105" s="2"/>
    </row>
    <row r="106" ht="12.75">
      <c r="F106" s="2"/>
    </row>
    <row r="107" ht="12.75">
      <c r="F107" s="2"/>
    </row>
    <row r="108" ht="12.75">
      <c r="F108" s="2"/>
    </row>
    <row r="109" ht="12.75">
      <c r="F109" s="2"/>
    </row>
    <row r="110" ht="12.75">
      <c r="F110" s="2"/>
    </row>
    <row r="111" ht="12.75">
      <c r="F111" s="2"/>
    </row>
    <row r="112" ht="12.75">
      <c r="F112" s="2"/>
    </row>
    <row r="113" ht="12.75">
      <c r="F113" s="2"/>
    </row>
    <row r="114" ht="12.75">
      <c r="F114" s="2"/>
    </row>
    <row r="115" ht="12.75">
      <c r="F115" s="2"/>
    </row>
    <row r="116" ht="12.75">
      <c r="F116" s="2"/>
    </row>
    <row r="117" ht="12.75">
      <c r="F117" s="2"/>
    </row>
    <row r="118" ht="12.75">
      <c r="F118" s="2"/>
    </row>
    <row r="119" ht="12.75">
      <c r="F119" s="2"/>
    </row>
    <row r="120" ht="12.75">
      <c r="F120" s="2"/>
    </row>
    <row r="121" ht="12.75">
      <c r="F121" s="2"/>
    </row>
    <row r="122" ht="12.75">
      <c r="F122" s="2"/>
    </row>
    <row r="123" ht="12.75">
      <c r="F123" s="2"/>
    </row>
    <row r="124" ht="12.75">
      <c r="F124" s="2"/>
    </row>
    <row r="125" ht="12.75">
      <c r="F125" s="2"/>
    </row>
    <row r="126" ht="12.75">
      <c r="F126" s="2"/>
    </row>
    <row r="127" ht="12.75">
      <c r="F127" s="2"/>
    </row>
    <row r="128" ht="12.75">
      <c r="F128" s="2"/>
    </row>
    <row r="129" ht="12.75">
      <c r="F129" s="2"/>
    </row>
    <row r="130" ht="12.75">
      <c r="F130" s="2"/>
    </row>
    <row r="131" ht="12.75">
      <c r="F131" s="2"/>
    </row>
    <row r="132" ht="12.75">
      <c r="F132" s="2"/>
    </row>
    <row r="133" ht="12.75">
      <c r="F133" s="2"/>
    </row>
    <row r="134" ht="12.75">
      <c r="F134" s="2"/>
    </row>
    <row r="135" ht="12.75">
      <c r="F135" s="2"/>
    </row>
    <row r="136" ht="12.75">
      <c r="F136" s="2"/>
    </row>
    <row r="137" ht="12.75">
      <c r="F137" s="2"/>
    </row>
    <row r="138" ht="12.75">
      <c r="F138" s="2"/>
    </row>
    <row r="139" ht="12.75">
      <c r="F139" s="2"/>
    </row>
    <row r="140" ht="12.75">
      <c r="F140" s="2"/>
    </row>
    <row r="141" ht="12.75">
      <c r="F141" s="2"/>
    </row>
    <row r="142" ht="12.75">
      <c r="F142" s="2"/>
    </row>
    <row r="143" ht="12.75">
      <c r="F143" s="2"/>
    </row>
    <row r="144" ht="12.75">
      <c r="F144" s="2"/>
    </row>
    <row r="145" ht="12.75">
      <c r="F145" s="2"/>
    </row>
    <row r="146" ht="12.75">
      <c r="F146" s="2"/>
    </row>
    <row r="147" ht="12.75">
      <c r="F147" s="2"/>
    </row>
    <row r="148" ht="12.75">
      <c r="F148" s="2"/>
    </row>
    <row r="149" ht="12.75">
      <c r="F149" s="2"/>
    </row>
    <row r="150" ht="12.75">
      <c r="F150" s="2"/>
    </row>
    <row r="151" ht="12.75">
      <c r="F151" s="2"/>
    </row>
    <row r="152" ht="12.75">
      <c r="F152" s="2"/>
    </row>
    <row r="153" ht="12.75">
      <c r="F153" s="2"/>
    </row>
    <row r="154" ht="12.75">
      <c r="F154" s="1"/>
    </row>
    <row r="155" ht="12.75">
      <c r="F155" s="1"/>
    </row>
    <row r="156" ht="12.75">
      <c r="F156" s="1"/>
    </row>
    <row r="157" ht="12.75">
      <c r="F157" s="1"/>
    </row>
    <row r="158" ht="12.75">
      <c r="F158" s="1"/>
    </row>
    <row r="159" ht="12.75">
      <c r="F159" s="1"/>
    </row>
    <row r="160" ht="12.75">
      <c r="F160" s="1"/>
    </row>
    <row r="161" ht="12.75">
      <c r="F161" s="1"/>
    </row>
    <row r="162" ht="12.75">
      <c r="F162" s="1"/>
    </row>
    <row r="163" ht="12.75">
      <c r="F163" s="1"/>
    </row>
    <row r="164" ht="12.75">
      <c r="F164" s="1"/>
    </row>
    <row r="165" ht="12.75">
      <c r="F165" s="1"/>
    </row>
    <row r="166" ht="12.75">
      <c r="F166" s="1"/>
    </row>
    <row r="167" ht="12.75">
      <c r="F167" s="1"/>
    </row>
    <row r="168" ht="12.75">
      <c r="F168" s="1"/>
    </row>
    <row r="169" ht="12.75">
      <c r="F169" s="1"/>
    </row>
    <row r="170" ht="12.75">
      <c r="F170" s="1"/>
    </row>
    <row r="171" ht="12.75">
      <c r="F171" s="1"/>
    </row>
    <row r="172" ht="12.75">
      <c r="F172" s="1"/>
    </row>
    <row r="173" ht="12.75">
      <c r="F173" s="1"/>
    </row>
    <row r="174" ht="12.75">
      <c r="F174" s="1"/>
    </row>
    <row r="175" ht="12.75">
      <c r="F175" s="1"/>
    </row>
    <row r="176" ht="12.75">
      <c r="F176" s="1"/>
    </row>
    <row r="177" ht="12.75">
      <c r="F177" s="1"/>
    </row>
    <row r="178" ht="12.75">
      <c r="F178" s="1"/>
    </row>
    <row r="179" ht="12.75">
      <c r="F179" s="1"/>
    </row>
    <row r="180" ht="12.75">
      <c r="F180" s="1"/>
    </row>
    <row r="181" ht="12.75">
      <c r="F181" s="1"/>
    </row>
    <row r="182" ht="12.75">
      <c r="F182" s="1"/>
    </row>
    <row r="183" ht="12.75">
      <c r="F183" s="1"/>
    </row>
    <row r="184" ht="12.75">
      <c r="F184" s="1"/>
    </row>
    <row r="185" ht="12.75">
      <c r="F185" s="1"/>
    </row>
    <row r="186" ht="12.75">
      <c r="F186" s="1"/>
    </row>
    <row r="187" ht="12.75">
      <c r="F187" s="1"/>
    </row>
    <row r="188" ht="12.75">
      <c r="F188" s="1"/>
    </row>
    <row r="189" ht="12.75">
      <c r="F189" s="1"/>
    </row>
    <row r="190" ht="12.75">
      <c r="F190" s="1"/>
    </row>
    <row r="191" ht="12.75">
      <c r="F191" s="1"/>
    </row>
    <row r="192" ht="12.75">
      <c r="F192" s="1"/>
    </row>
    <row r="193" ht="12.75">
      <c r="F193" s="1"/>
    </row>
    <row r="194" ht="12.75">
      <c r="F194" s="1"/>
    </row>
    <row r="195" ht="12.75">
      <c r="F195" s="1"/>
    </row>
    <row r="196" ht="12.75">
      <c r="F196" s="1"/>
    </row>
    <row r="197" ht="12.75">
      <c r="F197" s="1"/>
    </row>
    <row r="198" ht="12.75">
      <c r="F198" s="1"/>
    </row>
    <row r="199" ht="12.75">
      <c r="F199" s="1"/>
    </row>
    <row r="200" ht="12.75">
      <c r="F200" s="1"/>
    </row>
    <row r="201" ht="12.75">
      <c r="F201" s="1"/>
    </row>
    <row r="202" ht="12.75">
      <c r="F202" s="1"/>
    </row>
    <row r="203" ht="12.75">
      <c r="F203" s="1"/>
    </row>
    <row r="204" ht="12.75">
      <c r="F204" s="1"/>
    </row>
    <row r="205" ht="12.75">
      <c r="F205" s="1"/>
    </row>
    <row r="206" ht="12.75">
      <c r="F206" s="1"/>
    </row>
    <row r="207" ht="12.75">
      <c r="F207" s="1"/>
    </row>
    <row r="208" ht="12.75">
      <c r="F208" s="1"/>
    </row>
    <row r="209" ht="12.75">
      <c r="F209" s="1"/>
    </row>
    <row r="210" ht="12.75">
      <c r="F210" s="1"/>
    </row>
    <row r="211" ht="12.75">
      <c r="F211" s="1"/>
    </row>
    <row r="212" ht="12.75">
      <c r="F212" s="1"/>
    </row>
    <row r="213" ht="12.75">
      <c r="F213" s="1"/>
    </row>
    <row r="214" ht="12.75">
      <c r="F214" s="1"/>
    </row>
    <row r="215" ht="12.75">
      <c r="F215" s="1"/>
    </row>
    <row r="216" ht="12.75">
      <c r="F216" s="1"/>
    </row>
    <row r="217" ht="12.75">
      <c r="F217" s="1"/>
    </row>
    <row r="218" ht="12.75">
      <c r="F218" s="1"/>
    </row>
    <row r="219" ht="12.75">
      <c r="F219" s="1"/>
    </row>
    <row r="220" ht="12.75">
      <c r="F220" s="1"/>
    </row>
    <row r="221" ht="12.75">
      <c r="F221" s="1"/>
    </row>
    <row r="222" ht="12.75">
      <c r="F222" s="1"/>
    </row>
    <row r="223" ht="12.75">
      <c r="F223" s="1"/>
    </row>
    <row r="224" ht="12.75">
      <c r="F224" s="1"/>
    </row>
    <row r="225" ht="12.75">
      <c r="F225" s="1"/>
    </row>
    <row r="226" ht="12.75">
      <c r="F226" s="1"/>
    </row>
  </sheetData>
  <mergeCells count="6">
    <mergeCell ref="A1:A2"/>
    <mergeCell ref="F1:F2"/>
    <mergeCell ref="B1:B2"/>
    <mergeCell ref="C1:C2"/>
    <mergeCell ref="D1:D2"/>
    <mergeCell ref="E1:E2"/>
  </mergeCells>
  <printOptions horizontalCentered="1"/>
  <pageMargins left="0.43" right="0.36" top="0.72" bottom="0.48" header="0.22" footer="0.16"/>
  <pageSetup blackAndWhite="1" horizontalDpi="300" verticalDpi="300" orientation="landscape" paperSize="9" scale="90" r:id="rId1"/>
  <headerFooter alignWithMargins="0">
    <oddHeader>&amp;C&amp;"Times New Roman,Félkövér"&amp;14Intézmény felújítások&amp;"ti,Félkövér"&amp;12
&amp;R&amp;"Times New Roman,Normál"&amp;8 37/2007.(X.4)önk.hat. 
5. sz. melléklet
ezer Ft
</oddHeader>
    <oddFooter>&amp;L&amp;"Times New Roman,Normál"&amp;8Kaposvár, &amp;D
&amp;C&amp;"Times New Roman,Normál"&amp;8&amp;Z&amp;F/&amp;A    Szabó Tiborné&amp;"Arial CE,Normál"&amp;10
&amp;R&amp;"Times New Roman,Normál"&amp;8&amp;P/&amp;N
</oddFooter>
  </headerFooter>
  <rowBreaks count="1" manualBreakCount="1">
    <brk id="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Balogh Réka</cp:lastModifiedBy>
  <cp:lastPrinted>2007-10-02T09:15:10Z</cp:lastPrinted>
  <dcterms:created xsi:type="dcterms:W3CDTF">2006-10-17T07:01:27Z</dcterms:created>
  <dcterms:modified xsi:type="dcterms:W3CDTF">2007-10-02T09:15:17Z</dcterms:modified>
  <cp:category/>
  <cp:version/>
  <cp:contentType/>
  <cp:contentStatus/>
</cp:coreProperties>
</file>