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7260" activeTab="0"/>
  </bookViews>
  <sheets>
    <sheet name="Eszközök" sheetId="1" r:id="rId1"/>
    <sheet name="Vagyon" sheetId="2" state="hidden" r:id="rId2"/>
  </sheets>
  <definedNames>
    <definedName name="_xlnm.Print_Titles" localSheetId="0">'Eszközök'!$A:$A,'Eszközök'!$1:$4</definedName>
  </definedNames>
  <calcPr fullCalcOnLoad="1"/>
</workbook>
</file>

<file path=xl/sharedStrings.xml><?xml version="1.0" encoding="utf-8"?>
<sst xmlns="http://schemas.openxmlformats.org/spreadsheetml/2006/main" count="166" uniqueCount="129">
  <si>
    <t>Megnevezés</t>
  </si>
  <si>
    <t>Tárgyi eszközök és</t>
  </si>
  <si>
    <t>Nettó értékből</t>
  </si>
  <si>
    <t>Beruhá-</t>
  </si>
  <si>
    <t>Befektetett</t>
  </si>
  <si>
    <t>Forgóeszközök</t>
  </si>
  <si>
    <t>Eszközök</t>
  </si>
  <si>
    <t>immateriális javak</t>
  </si>
  <si>
    <t>Immateriális</t>
  </si>
  <si>
    <t>Ingatlanok</t>
  </si>
  <si>
    <t>Gépek,</t>
  </si>
  <si>
    <t>Járművek</t>
  </si>
  <si>
    <t>pénzügyi</t>
  </si>
  <si>
    <t>eszközök</t>
  </si>
  <si>
    <t>Készletek</t>
  </si>
  <si>
    <t>Követe-</t>
  </si>
  <si>
    <t>Érték-</t>
  </si>
  <si>
    <t>Pénz-</t>
  </si>
  <si>
    <t>Egyéb aktív</t>
  </si>
  <si>
    <t>Forgó-</t>
  </si>
  <si>
    <t>mind-</t>
  </si>
  <si>
    <t>bruttó</t>
  </si>
  <si>
    <t>nettó</t>
  </si>
  <si>
    <t>javak</t>
  </si>
  <si>
    <t xml:space="preserve"> </t>
  </si>
  <si>
    <t>berendezések</t>
  </si>
  <si>
    <t>összesen</t>
  </si>
  <si>
    <t>lések</t>
  </si>
  <si>
    <t>papírok</t>
  </si>
  <si>
    <t>érték</t>
  </si>
  <si>
    <t>felszerelések</t>
  </si>
  <si>
    <t>Városgondnokság</t>
  </si>
  <si>
    <t>Bölcsődei Központ</t>
  </si>
  <si>
    <t>Családsegítő Központ</t>
  </si>
  <si>
    <t>Liget Idősek Otthona</t>
  </si>
  <si>
    <t>Közlekedési SZKI</t>
  </si>
  <si>
    <t>Iparművészeti SZKI</t>
  </si>
  <si>
    <t>Kereskedelmi SZKI</t>
  </si>
  <si>
    <t>Élelmiszeripari SZKI</t>
  </si>
  <si>
    <t>Építőipari SZKI</t>
  </si>
  <si>
    <t>Egészségügyi SZKI</t>
  </si>
  <si>
    <t>Közgazdasági SZKI</t>
  </si>
  <si>
    <t>Liszt F. Zeneiskola</t>
  </si>
  <si>
    <t>Csiky G. Színház</t>
  </si>
  <si>
    <t>Együd Á. VMK</t>
  </si>
  <si>
    <t>Sportcsarnok</t>
  </si>
  <si>
    <t>Hivatásos Tűzoltóság</t>
  </si>
  <si>
    <t>Intézmények összesen</t>
  </si>
  <si>
    <t>Önkormányzati gazdálkodás</t>
  </si>
  <si>
    <t>Mindösszesen</t>
  </si>
  <si>
    <t>Források</t>
  </si>
  <si>
    <t>(ezer Ft-ban)</t>
  </si>
  <si>
    <t>Index</t>
  </si>
  <si>
    <t>év végén</t>
  </si>
  <si>
    <t>(%)</t>
  </si>
  <si>
    <t>A. Befektetett eszközök</t>
  </si>
  <si>
    <t>D. Saját tőke</t>
  </si>
  <si>
    <t>I. Immateriális javak</t>
  </si>
  <si>
    <t xml:space="preserve">    1. Induló tőke</t>
  </si>
  <si>
    <t>II. Tárgyi eszközök</t>
  </si>
  <si>
    <t xml:space="preserve">    2. Tőkeváltozások</t>
  </si>
  <si>
    <t xml:space="preserve">    1. Ingatlanok</t>
  </si>
  <si>
    <t xml:space="preserve">    2. Gépek, berendezések,</t>
  </si>
  <si>
    <t>E. Tartalékok</t>
  </si>
  <si>
    <t xml:space="preserve">         felszerelések</t>
  </si>
  <si>
    <t xml:space="preserve">    1. Költségvetési tartalék</t>
  </si>
  <si>
    <t xml:space="preserve">    3. Járművek</t>
  </si>
  <si>
    <t xml:space="preserve">    2. Vállalkozási tartalék</t>
  </si>
  <si>
    <t xml:space="preserve">    4. Beruházások</t>
  </si>
  <si>
    <t>III. Befektetett pénzügyi eszközök</t>
  </si>
  <si>
    <t>F. Kötelezettségek</t>
  </si>
  <si>
    <t xml:space="preserve">    1. Részesedések</t>
  </si>
  <si>
    <t>I. Hosszú lejáratú</t>
  </si>
  <si>
    <t xml:space="preserve">         (üzletrészek, részvények)</t>
  </si>
  <si>
    <t>II. Rövid lejáratú</t>
  </si>
  <si>
    <t>III. Egyéb passzív pénzügyi</t>
  </si>
  <si>
    <t xml:space="preserve">     elszámolások</t>
  </si>
  <si>
    <t>IV. Üzemeltetésre átadott eszközök</t>
  </si>
  <si>
    <t>B. Forgóeszközök</t>
  </si>
  <si>
    <t>I. Készletek</t>
  </si>
  <si>
    <t>II. Követelések</t>
  </si>
  <si>
    <t>III. Értékpapírok</t>
  </si>
  <si>
    <t>IV. Pénzeszközök</t>
  </si>
  <si>
    <t>V. Egyéb aktív pénzügyi</t>
  </si>
  <si>
    <t xml:space="preserve">      elszámolások</t>
  </si>
  <si>
    <t>Eszközök összesen</t>
  </si>
  <si>
    <t>Források összesen</t>
  </si>
  <si>
    <t xml:space="preserve">    2. Adott kölcsönök</t>
  </si>
  <si>
    <t>-</t>
  </si>
  <si>
    <t xml:space="preserve">    3. Egyéb hosszú lejáratú követelések</t>
  </si>
  <si>
    <t>Klebelsberg K. Koll.</t>
  </si>
  <si>
    <t>Bartók B. Ált. Isk.</t>
  </si>
  <si>
    <t>Berzsenyi D. Ált. Isk.</t>
  </si>
  <si>
    <t>Gárdonyi G. Ált. Isk.</t>
  </si>
  <si>
    <t>Németh I. Ált. Isk.</t>
  </si>
  <si>
    <t>Kisfaludy Ált. Isk.</t>
  </si>
  <si>
    <t>Kinizsi Ltp-i Ált. Isk.</t>
  </si>
  <si>
    <t>Honvéd u. Ált. Isk.</t>
  </si>
  <si>
    <t>Benedek E. Ált. Isk.</t>
  </si>
  <si>
    <t>II. Rákóczi F. Ált. Isk.</t>
  </si>
  <si>
    <t>Toponári u. Ált. Isk.</t>
  </si>
  <si>
    <t>Toldi Ltp-i Ált. Isk.</t>
  </si>
  <si>
    <t>Kodály Z. Ált. Isk.</t>
  </si>
  <si>
    <t>Pécsi u. Ált. Isk.</t>
  </si>
  <si>
    <t>Zrínyi I. Ált. Isk.</t>
  </si>
  <si>
    <t>Bárczi G. Ált. Isk.</t>
  </si>
  <si>
    <t>Szoc. Gondozási Közp.</t>
  </si>
  <si>
    <t>STILTEX Szoc. Foglalk.</t>
  </si>
  <si>
    <t>Óvodai és EÜ. Gondn.</t>
  </si>
  <si>
    <t>Munkácsy M. Gimn.</t>
  </si>
  <si>
    <t>Táncsics M. Gimn.</t>
  </si>
  <si>
    <t>Műszaki Középiskola</t>
  </si>
  <si>
    <t>és kapcsolódó</t>
  </si>
  <si>
    <t>vagyoni</t>
  </si>
  <si>
    <t>értékű jogok</t>
  </si>
  <si>
    <t>zások,</t>
  </si>
  <si>
    <t>Üzemeltetésre,</t>
  </si>
  <si>
    <t>kezelésre,</t>
  </si>
  <si>
    <t>koncesszióba</t>
  </si>
  <si>
    <t>vagyonkez.-be</t>
  </si>
  <si>
    <t>adott eszközök</t>
  </si>
  <si>
    <t>elszámo-</t>
  </si>
  <si>
    <t>lások</t>
  </si>
  <si>
    <t>2005.</t>
  </si>
  <si>
    <t>felújítások,</t>
  </si>
  <si>
    <t>beruházásra</t>
  </si>
  <si>
    <t>adott előlegek</t>
  </si>
  <si>
    <t>2006.</t>
  </si>
  <si>
    <t>2005=100 %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</si>
</sst>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.000"/>
    <numFmt numFmtId="166" formatCode="#,##0.0000"/>
    <numFmt numFmtId="167" formatCode="#,##0.00000"/>
    <numFmt numFmtId="168" formatCode="#,##0.000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8.5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double"/>
      <bottom style="thin"/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Continuous"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7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2" borderId="0" xfId="0" applyNumberFormat="1" applyFont="1" applyFill="1" applyBorder="1" applyAlignment="1" quotePrefix="1">
      <alignment/>
    </xf>
    <xf numFmtId="3" fontId="4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3" fontId="4" fillId="2" borderId="0" xfId="0" applyNumberFormat="1" applyFont="1" applyFill="1" applyBorder="1" applyAlignment="1" quotePrefix="1">
      <alignment/>
    </xf>
    <xf numFmtId="3" fontId="8" fillId="0" borderId="0" xfId="0" applyNumberFormat="1" applyFont="1" applyAlignment="1">
      <alignment/>
    </xf>
    <xf numFmtId="3" fontId="7" fillId="0" borderId="5" xfId="0" applyNumberFormat="1" applyFont="1" applyBorder="1" applyAlignment="1">
      <alignment/>
    </xf>
    <xf numFmtId="3" fontId="7" fillId="2" borderId="5" xfId="0" applyNumberFormat="1" applyFont="1" applyFill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7" fillId="2" borderId="1" xfId="0" applyNumberFormat="1" applyFont="1" applyFill="1" applyBorder="1" applyAlignment="1">
      <alignment/>
    </xf>
    <xf numFmtId="4" fontId="7" fillId="2" borderId="0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2" borderId="5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centerContinuous"/>
    </xf>
    <xf numFmtId="4" fontId="7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4" fillId="0" borderId="2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3" fontId="7" fillId="0" borderId="9" xfId="0" applyNumberFormat="1" applyFont="1" applyBorder="1" applyAlignment="1">
      <alignment horizontal="centerContinuous"/>
    </xf>
    <xf numFmtId="3" fontId="7" fillId="0" borderId="10" xfId="0" applyNumberFormat="1" applyFont="1" applyBorder="1" applyAlignment="1">
      <alignment horizontal="centerContinuous"/>
    </xf>
    <xf numFmtId="3" fontId="4" fillId="0" borderId="11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 horizontal="centerContinuous"/>
    </xf>
    <xf numFmtId="3" fontId="7" fillId="0" borderId="7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Continuous"/>
    </xf>
    <xf numFmtId="3" fontId="7" fillId="0" borderId="12" xfId="0" applyNumberFormat="1" applyFont="1" applyBorder="1" applyAlignment="1">
      <alignment horizontal="centerContinuous"/>
    </xf>
    <xf numFmtId="3" fontId="7" fillId="0" borderId="8" xfId="0" applyNumberFormat="1" applyFont="1" applyBorder="1" applyAlignment="1">
      <alignment/>
    </xf>
    <xf numFmtId="3" fontId="4" fillId="0" borderId="7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7" fillId="2" borderId="7" xfId="0" applyNumberFormat="1" applyFont="1" applyFill="1" applyBorder="1" applyAlignment="1">
      <alignment/>
    </xf>
    <xf numFmtId="3" fontId="7" fillId="2" borderId="15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7" fillId="2" borderId="2" xfId="0" applyNumberFormat="1" applyFont="1" applyFill="1" applyBorder="1" applyAlignment="1">
      <alignment/>
    </xf>
    <xf numFmtId="3" fontId="7" fillId="2" borderId="18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7" fillId="0" borderId="18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3" xfId="0" applyNumberFormat="1" applyFont="1" applyFill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7" fillId="2" borderId="26" xfId="0" applyNumberFormat="1" applyFont="1" applyFill="1" applyBorder="1" applyAlignment="1">
      <alignment/>
    </xf>
    <xf numFmtId="3" fontId="7" fillId="2" borderId="23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27" xfId="0" applyNumberFormat="1" applyFont="1" applyFill="1" applyBorder="1" applyAlignment="1">
      <alignment/>
    </xf>
    <xf numFmtId="3" fontId="7" fillId="2" borderId="28" xfId="0" applyNumberFormat="1" applyFont="1" applyFill="1" applyBorder="1" applyAlignment="1">
      <alignment/>
    </xf>
    <xf numFmtId="3" fontId="7" fillId="2" borderId="29" xfId="0" applyNumberFormat="1" applyFont="1" applyFill="1" applyBorder="1" applyAlignment="1">
      <alignment/>
    </xf>
    <xf numFmtId="3" fontId="7" fillId="2" borderId="30" xfId="0" applyNumberFormat="1" applyFont="1" applyFill="1" applyBorder="1" applyAlignment="1">
      <alignment/>
    </xf>
    <xf numFmtId="3" fontId="7" fillId="2" borderId="27" xfId="0" applyNumberFormat="1" applyFont="1" applyFill="1" applyBorder="1" applyAlignment="1">
      <alignment/>
    </xf>
    <xf numFmtId="3" fontId="4" fillId="3" borderId="0" xfId="0" applyNumberFormat="1" applyFont="1" applyFill="1" applyAlignment="1">
      <alignment/>
    </xf>
    <xf numFmtId="3" fontId="7" fillId="3" borderId="0" xfId="0" applyNumberFormat="1" applyFont="1" applyFill="1" applyAlignment="1">
      <alignment/>
    </xf>
    <xf numFmtId="3" fontId="4" fillId="3" borderId="0" xfId="0" applyNumberFormat="1" applyFont="1" applyFill="1" applyBorder="1" applyAlignment="1">
      <alignment/>
    </xf>
    <xf numFmtId="3" fontId="7" fillId="3" borderId="5" xfId="0" applyNumberFormat="1" applyFont="1" applyFill="1" applyBorder="1" applyAlignment="1">
      <alignment/>
    </xf>
    <xf numFmtId="3" fontId="7" fillId="2" borderId="31" xfId="0" applyNumberFormat="1" applyFont="1" applyFill="1" applyBorder="1" applyAlignment="1">
      <alignment/>
    </xf>
    <xf numFmtId="3" fontId="4" fillId="0" borderId="32" xfId="0" applyNumberFormat="1" applyFont="1" applyBorder="1" applyAlignment="1">
      <alignment/>
    </xf>
    <xf numFmtId="3" fontId="7" fillId="2" borderId="33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 horizontal="centerContinuous"/>
    </xf>
    <xf numFmtId="3" fontId="4" fillId="2" borderId="15" xfId="0" applyNumberFormat="1" applyFont="1" applyFill="1" applyBorder="1" applyAlignment="1">
      <alignment/>
    </xf>
    <xf numFmtId="3" fontId="4" fillId="2" borderId="18" xfId="0" applyNumberFormat="1" applyFont="1" applyFill="1" applyBorder="1" applyAlignment="1">
      <alignment/>
    </xf>
    <xf numFmtId="3" fontId="4" fillId="2" borderId="34" xfId="0" applyNumberFormat="1" applyFont="1" applyFill="1" applyBorder="1" applyAlignment="1">
      <alignment/>
    </xf>
    <xf numFmtId="4" fontId="7" fillId="2" borderId="0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/>
    </xf>
    <xf numFmtId="4" fontId="4" fillId="2" borderId="0" xfId="0" applyNumberFormat="1" applyFont="1" applyFill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0.8515625" style="1" customWidth="1"/>
    <col min="2" max="2" width="9.7109375" style="1" customWidth="1"/>
    <col min="3" max="3" width="9.57421875" style="1" customWidth="1"/>
    <col min="4" max="4" width="9.28125" style="1" customWidth="1"/>
    <col min="5" max="5" width="11.00390625" style="1" customWidth="1"/>
    <col min="6" max="6" width="10.7109375" style="1" customWidth="1"/>
    <col min="7" max="7" width="7.421875" style="1" customWidth="1"/>
    <col min="8" max="8" width="11.140625" style="1" customWidth="1"/>
    <col min="9" max="9" width="9.140625" style="1" customWidth="1"/>
    <col min="10" max="10" width="11.8515625" style="1" customWidth="1"/>
    <col min="11" max="11" width="9.8515625" style="1" customWidth="1"/>
    <col min="12" max="13" width="7.421875" style="1" customWidth="1"/>
    <col min="14" max="14" width="6.00390625" style="1" customWidth="1"/>
    <col min="15" max="15" width="8.7109375" style="1" customWidth="1"/>
    <col min="16" max="16" width="8.421875" style="1" customWidth="1"/>
    <col min="17" max="17" width="8.57421875" style="1" customWidth="1"/>
    <col min="18" max="18" width="9.8515625" style="1" bestFit="1" customWidth="1"/>
    <col min="19" max="21" width="11.7109375" style="1" customWidth="1"/>
    <col min="22" max="16384" width="9.140625" style="1" customWidth="1"/>
  </cols>
  <sheetData>
    <row r="1" spans="1:22" ht="12.75">
      <c r="A1" s="39" t="s">
        <v>0</v>
      </c>
      <c r="B1" s="42" t="s">
        <v>1</v>
      </c>
      <c r="C1" s="94"/>
      <c r="D1" s="43" t="s">
        <v>2</v>
      </c>
      <c r="E1" s="44"/>
      <c r="F1" s="44"/>
      <c r="G1" s="45"/>
      <c r="H1" s="46" t="s">
        <v>3</v>
      </c>
      <c r="I1" s="46" t="s">
        <v>4</v>
      </c>
      <c r="J1" s="46" t="s">
        <v>116</v>
      </c>
      <c r="K1" s="46" t="s">
        <v>4</v>
      </c>
      <c r="L1" s="43" t="s">
        <v>5</v>
      </c>
      <c r="M1" s="49"/>
      <c r="N1" s="49"/>
      <c r="O1" s="49"/>
      <c r="P1" s="49"/>
      <c r="Q1" s="50"/>
      <c r="R1" s="46" t="s">
        <v>6</v>
      </c>
      <c r="S1" s="2"/>
      <c r="T1" s="2"/>
      <c r="U1" s="2"/>
      <c r="V1" s="2"/>
    </row>
    <row r="2" spans="1:22" ht="12.75">
      <c r="A2" s="40"/>
      <c r="B2" s="101" t="s">
        <v>7</v>
      </c>
      <c r="C2" s="102"/>
      <c r="D2" s="64" t="s">
        <v>8</v>
      </c>
      <c r="E2" s="65" t="s">
        <v>9</v>
      </c>
      <c r="F2" s="65" t="s">
        <v>10</v>
      </c>
      <c r="G2" s="66" t="s">
        <v>11</v>
      </c>
      <c r="H2" s="47" t="s">
        <v>115</v>
      </c>
      <c r="I2" s="47" t="s">
        <v>12</v>
      </c>
      <c r="J2" s="47" t="s">
        <v>117</v>
      </c>
      <c r="K2" s="47" t="s">
        <v>13</v>
      </c>
      <c r="L2" s="64" t="s">
        <v>14</v>
      </c>
      <c r="M2" s="65" t="s">
        <v>15</v>
      </c>
      <c r="N2" s="65" t="s">
        <v>16</v>
      </c>
      <c r="O2" s="65" t="s">
        <v>17</v>
      </c>
      <c r="P2" s="65" t="s">
        <v>18</v>
      </c>
      <c r="Q2" s="71" t="s">
        <v>19</v>
      </c>
      <c r="R2" s="47" t="s">
        <v>20</v>
      </c>
      <c r="S2" s="2"/>
      <c r="T2" s="2"/>
      <c r="U2" s="2"/>
      <c r="V2" s="2"/>
    </row>
    <row r="3" spans="1:22" ht="12.75">
      <c r="A3" s="40"/>
      <c r="B3" s="64" t="s">
        <v>21</v>
      </c>
      <c r="C3" s="66" t="s">
        <v>22</v>
      </c>
      <c r="D3" s="64" t="s">
        <v>23</v>
      </c>
      <c r="E3" s="65" t="s">
        <v>112</v>
      </c>
      <c r="F3" s="65" t="s">
        <v>25</v>
      </c>
      <c r="G3" s="66"/>
      <c r="H3" s="47" t="s">
        <v>124</v>
      </c>
      <c r="I3" s="47" t="s">
        <v>13</v>
      </c>
      <c r="J3" s="47" t="s">
        <v>118</v>
      </c>
      <c r="K3" s="47" t="s">
        <v>26</v>
      </c>
      <c r="L3" s="64"/>
      <c r="M3" s="65" t="s">
        <v>27</v>
      </c>
      <c r="N3" s="65" t="s">
        <v>28</v>
      </c>
      <c r="O3" s="65" t="s">
        <v>13</v>
      </c>
      <c r="P3" s="65" t="s">
        <v>12</v>
      </c>
      <c r="Q3" s="71" t="s">
        <v>13</v>
      </c>
      <c r="R3" s="47" t="s">
        <v>26</v>
      </c>
      <c r="S3" s="2"/>
      <c r="T3" s="2"/>
      <c r="U3" s="2"/>
      <c r="V3" s="2"/>
    </row>
    <row r="4" spans="1:22" ht="12.75">
      <c r="A4" s="40"/>
      <c r="B4" s="64" t="s">
        <v>29</v>
      </c>
      <c r="C4" s="66" t="s">
        <v>29</v>
      </c>
      <c r="D4" s="64"/>
      <c r="E4" s="65" t="s">
        <v>113</v>
      </c>
      <c r="F4" s="65" t="s">
        <v>30</v>
      </c>
      <c r="G4" s="66"/>
      <c r="H4" s="47" t="s">
        <v>125</v>
      </c>
      <c r="I4" s="47"/>
      <c r="J4" s="47" t="s">
        <v>119</v>
      </c>
      <c r="K4" s="99"/>
      <c r="L4" s="64"/>
      <c r="M4" s="65"/>
      <c r="N4" s="65"/>
      <c r="O4" s="65"/>
      <c r="P4" s="65" t="s">
        <v>121</v>
      </c>
      <c r="Q4" s="71" t="s">
        <v>26</v>
      </c>
      <c r="R4" s="99"/>
      <c r="S4" s="2"/>
      <c r="T4" s="2"/>
      <c r="U4" s="2"/>
      <c r="V4" s="2"/>
    </row>
    <row r="5" spans="1:22" ht="12.75">
      <c r="A5" s="41"/>
      <c r="B5" s="67"/>
      <c r="C5" s="68"/>
      <c r="D5" s="67"/>
      <c r="E5" s="73" t="s">
        <v>114</v>
      </c>
      <c r="F5" s="69"/>
      <c r="G5" s="68"/>
      <c r="H5" s="48" t="s">
        <v>126</v>
      </c>
      <c r="I5" s="48"/>
      <c r="J5" s="48" t="s">
        <v>120</v>
      </c>
      <c r="K5" s="51"/>
      <c r="L5" s="67"/>
      <c r="M5" s="69"/>
      <c r="N5" s="69"/>
      <c r="O5" s="69"/>
      <c r="P5" s="69" t="s">
        <v>122</v>
      </c>
      <c r="Q5" s="72"/>
      <c r="R5" s="51"/>
      <c r="S5" s="2"/>
      <c r="T5" s="2"/>
      <c r="U5" s="2"/>
      <c r="V5" s="2"/>
    </row>
    <row r="6" spans="1:18" ht="12.75">
      <c r="A6" s="52" t="s">
        <v>31</v>
      </c>
      <c r="B6" s="53">
        <v>34683703</v>
      </c>
      <c r="C6" s="95">
        <v>32586336</v>
      </c>
      <c r="D6" s="53">
        <v>673</v>
      </c>
      <c r="E6" s="54">
        <v>32443025</v>
      </c>
      <c r="F6" s="54">
        <v>138717</v>
      </c>
      <c r="G6" s="55">
        <v>3921</v>
      </c>
      <c r="H6" s="56">
        <v>0</v>
      </c>
      <c r="I6" s="56">
        <v>0</v>
      </c>
      <c r="J6" s="56">
        <v>0</v>
      </c>
      <c r="K6" s="57">
        <v>32586336</v>
      </c>
      <c r="L6" s="53">
        <v>1677</v>
      </c>
      <c r="M6" s="54">
        <v>24637</v>
      </c>
      <c r="N6" s="54">
        <v>0</v>
      </c>
      <c r="O6" s="54">
        <v>488</v>
      </c>
      <c r="P6" s="54">
        <v>1831</v>
      </c>
      <c r="Q6" s="58">
        <v>28633</v>
      </c>
      <c r="R6" s="57">
        <v>32614969</v>
      </c>
    </row>
    <row r="7" spans="1:18" ht="12.75">
      <c r="A7" s="40" t="s">
        <v>32</v>
      </c>
      <c r="B7" s="59">
        <v>212772</v>
      </c>
      <c r="C7" s="96">
        <v>178980</v>
      </c>
      <c r="D7" s="59">
        <v>0</v>
      </c>
      <c r="E7" s="60">
        <v>177124</v>
      </c>
      <c r="F7" s="60">
        <v>1374</v>
      </c>
      <c r="G7" s="61">
        <v>0</v>
      </c>
      <c r="H7" s="10">
        <v>0</v>
      </c>
      <c r="I7" s="10">
        <v>0</v>
      </c>
      <c r="J7" s="10">
        <v>482</v>
      </c>
      <c r="K7" s="62">
        <v>178980</v>
      </c>
      <c r="L7" s="59">
        <v>0</v>
      </c>
      <c r="M7" s="60">
        <v>189</v>
      </c>
      <c r="N7" s="60">
        <v>0</v>
      </c>
      <c r="O7" s="60">
        <v>20</v>
      </c>
      <c r="P7" s="60">
        <v>369</v>
      </c>
      <c r="Q7" s="63">
        <v>578</v>
      </c>
      <c r="R7" s="62">
        <v>179558</v>
      </c>
    </row>
    <row r="8" spans="1:18" ht="12.75">
      <c r="A8" s="40" t="s">
        <v>33</v>
      </c>
      <c r="B8" s="59">
        <v>99309</v>
      </c>
      <c r="C8" s="96">
        <v>66819</v>
      </c>
      <c r="D8" s="59">
        <v>199</v>
      </c>
      <c r="E8" s="60">
        <v>53386</v>
      </c>
      <c r="F8" s="60">
        <v>4426</v>
      </c>
      <c r="G8" s="61">
        <v>8808</v>
      </c>
      <c r="H8" s="10">
        <v>0</v>
      </c>
      <c r="I8" s="10">
        <v>0</v>
      </c>
      <c r="J8" s="10">
        <v>0</v>
      </c>
      <c r="K8" s="62">
        <v>66819</v>
      </c>
      <c r="L8" s="59">
        <v>0</v>
      </c>
      <c r="M8" s="60">
        <v>3518</v>
      </c>
      <c r="N8" s="60">
        <v>0</v>
      </c>
      <c r="O8" s="60">
        <v>685</v>
      </c>
      <c r="P8" s="60">
        <v>7192</v>
      </c>
      <c r="Q8" s="63">
        <v>11395</v>
      </c>
      <c r="R8" s="62">
        <v>78214</v>
      </c>
    </row>
    <row r="9" spans="1:18" ht="12.75">
      <c r="A9" s="40" t="s">
        <v>106</v>
      </c>
      <c r="B9" s="59">
        <v>73632</v>
      </c>
      <c r="C9" s="96">
        <v>39080</v>
      </c>
      <c r="D9" s="59">
        <v>855</v>
      </c>
      <c r="E9" s="60">
        <v>26097</v>
      </c>
      <c r="F9" s="60">
        <v>7008</v>
      </c>
      <c r="G9" s="61">
        <v>4068</v>
      </c>
      <c r="H9" s="10">
        <v>0</v>
      </c>
      <c r="I9" s="10">
        <v>0</v>
      </c>
      <c r="J9" s="10">
        <v>1052</v>
      </c>
      <c r="K9" s="62">
        <v>39080</v>
      </c>
      <c r="L9" s="59">
        <v>0</v>
      </c>
      <c r="M9" s="60">
        <v>4978</v>
      </c>
      <c r="N9" s="60">
        <v>0</v>
      </c>
      <c r="O9" s="60">
        <v>111</v>
      </c>
      <c r="P9" s="60">
        <v>721</v>
      </c>
      <c r="Q9" s="63">
        <v>5810</v>
      </c>
      <c r="R9" s="62">
        <v>44890</v>
      </c>
    </row>
    <row r="10" spans="1:18" ht="12.75">
      <c r="A10" s="40" t="s">
        <v>34</v>
      </c>
      <c r="B10" s="59">
        <v>198529</v>
      </c>
      <c r="C10" s="96">
        <v>153826</v>
      </c>
      <c r="D10" s="59">
        <v>0</v>
      </c>
      <c r="E10" s="60">
        <v>147055</v>
      </c>
      <c r="F10" s="60">
        <v>6694</v>
      </c>
      <c r="G10" s="61">
        <v>0</v>
      </c>
      <c r="H10" s="10">
        <v>0</v>
      </c>
      <c r="I10" s="10">
        <v>0</v>
      </c>
      <c r="J10" s="10">
        <v>77</v>
      </c>
      <c r="K10" s="62">
        <v>153826</v>
      </c>
      <c r="L10" s="59">
        <v>0</v>
      </c>
      <c r="M10" s="60">
        <v>31</v>
      </c>
      <c r="N10" s="60">
        <v>0</v>
      </c>
      <c r="O10" s="60">
        <v>3326</v>
      </c>
      <c r="P10" s="60">
        <v>84</v>
      </c>
      <c r="Q10" s="63">
        <v>3441</v>
      </c>
      <c r="R10" s="62">
        <v>157267</v>
      </c>
    </row>
    <row r="11" spans="1:18" ht="12.75">
      <c r="A11" s="40" t="s">
        <v>107</v>
      </c>
      <c r="B11" s="59">
        <v>54846</v>
      </c>
      <c r="C11" s="96">
        <v>31801</v>
      </c>
      <c r="D11" s="59">
        <v>0</v>
      </c>
      <c r="E11" s="60">
        <v>27984</v>
      </c>
      <c r="F11" s="60">
        <v>3177</v>
      </c>
      <c r="G11" s="61">
        <v>640</v>
      </c>
      <c r="H11" s="10">
        <v>0</v>
      </c>
      <c r="I11" s="10">
        <v>0</v>
      </c>
      <c r="J11" s="10">
        <v>0</v>
      </c>
      <c r="K11" s="62">
        <v>31801</v>
      </c>
      <c r="L11" s="59">
        <v>5432</v>
      </c>
      <c r="M11" s="60">
        <v>4826</v>
      </c>
      <c r="N11" s="60">
        <v>0</v>
      </c>
      <c r="O11" s="60">
        <v>4848</v>
      </c>
      <c r="P11" s="60">
        <v>1339</v>
      </c>
      <c r="Q11" s="63">
        <v>16445</v>
      </c>
      <c r="R11" s="62">
        <v>48246</v>
      </c>
    </row>
    <row r="12" spans="1:18" ht="12.75">
      <c r="A12" s="40" t="s">
        <v>108</v>
      </c>
      <c r="B12" s="59">
        <v>1308987</v>
      </c>
      <c r="C12" s="96">
        <v>1040227</v>
      </c>
      <c r="D12" s="59">
        <v>2901</v>
      </c>
      <c r="E12" s="60">
        <v>1012454</v>
      </c>
      <c r="F12" s="60">
        <v>22991</v>
      </c>
      <c r="G12" s="61">
        <v>612</v>
      </c>
      <c r="H12" s="10">
        <v>0</v>
      </c>
      <c r="I12" s="10">
        <v>0</v>
      </c>
      <c r="J12" s="10">
        <v>1269</v>
      </c>
      <c r="K12" s="62">
        <v>1040227</v>
      </c>
      <c r="L12" s="59">
        <v>0</v>
      </c>
      <c r="M12" s="60">
        <v>2062</v>
      </c>
      <c r="N12" s="60">
        <v>0</v>
      </c>
      <c r="O12" s="60">
        <v>44989</v>
      </c>
      <c r="P12" s="60">
        <v>1365</v>
      </c>
      <c r="Q12" s="63">
        <v>48416</v>
      </c>
      <c r="R12" s="62">
        <v>1088643</v>
      </c>
    </row>
    <row r="13" spans="1:18" ht="12.75">
      <c r="A13" s="40" t="s">
        <v>91</v>
      </c>
      <c r="B13" s="59">
        <v>61139</v>
      </c>
      <c r="C13" s="96">
        <v>36387</v>
      </c>
      <c r="D13" s="59">
        <v>16</v>
      </c>
      <c r="E13" s="60">
        <v>31462</v>
      </c>
      <c r="F13" s="60">
        <v>4738</v>
      </c>
      <c r="G13" s="61">
        <v>0</v>
      </c>
      <c r="H13" s="10">
        <v>0</v>
      </c>
      <c r="I13" s="10">
        <v>0</v>
      </c>
      <c r="J13" s="10">
        <v>171</v>
      </c>
      <c r="K13" s="62">
        <v>36387</v>
      </c>
      <c r="L13" s="59">
        <v>0</v>
      </c>
      <c r="M13" s="60">
        <v>64</v>
      </c>
      <c r="N13" s="60">
        <v>0</v>
      </c>
      <c r="O13" s="60">
        <v>339</v>
      </c>
      <c r="P13" s="60">
        <v>74</v>
      </c>
      <c r="Q13" s="63">
        <v>477</v>
      </c>
      <c r="R13" s="62">
        <v>36864</v>
      </c>
    </row>
    <row r="14" spans="1:18" ht="12.75">
      <c r="A14" s="40" t="s">
        <v>92</v>
      </c>
      <c r="B14" s="59">
        <v>91717</v>
      </c>
      <c r="C14" s="96">
        <v>71545</v>
      </c>
      <c r="D14" s="59">
        <v>0</v>
      </c>
      <c r="E14" s="60">
        <v>69891</v>
      </c>
      <c r="F14" s="60">
        <v>1330</v>
      </c>
      <c r="G14" s="61">
        <v>0</v>
      </c>
      <c r="H14" s="10">
        <v>0</v>
      </c>
      <c r="I14" s="10">
        <v>0</v>
      </c>
      <c r="J14" s="10">
        <v>324</v>
      </c>
      <c r="K14" s="62">
        <v>71545</v>
      </c>
      <c r="L14" s="59">
        <v>0</v>
      </c>
      <c r="M14" s="60">
        <v>0</v>
      </c>
      <c r="N14" s="60">
        <v>0</v>
      </c>
      <c r="O14" s="60">
        <v>38</v>
      </c>
      <c r="P14" s="60">
        <v>39</v>
      </c>
      <c r="Q14" s="63">
        <v>77</v>
      </c>
      <c r="R14" s="62">
        <v>71622</v>
      </c>
    </row>
    <row r="15" spans="1:18" ht="12.75">
      <c r="A15" s="40" t="s">
        <v>93</v>
      </c>
      <c r="B15" s="59">
        <v>130730</v>
      </c>
      <c r="C15" s="96">
        <v>88519</v>
      </c>
      <c r="D15" s="59">
        <v>0</v>
      </c>
      <c r="E15" s="60">
        <v>84705</v>
      </c>
      <c r="F15" s="60">
        <v>2151</v>
      </c>
      <c r="G15" s="61">
        <v>0</v>
      </c>
      <c r="H15" s="10">
        <v>0</v>
      </c>
      <c r="I15" s="10">
        <v>0</v>
      </c>
      <c r="J15" s="10">
        <v>1663</v>
      </c>
      <c r="K15" s="62">
        <v>88519</v>
      </c>
      <c r="L15" s="59">
        <v>0</v>
      </c>
      <c r="M15" s="60">
        <v>142</v>
      </c>
      <c r="N15" s="60">
        <v>0</v>
      </c>
      <c r="O15" s="60">
        <v>40</v>
      </c>
      <c r="P15" s="60">
        <v>989</v>
      </c>
      <c r="Q15" s="63">
        <v>1171</v>
      </c>
      <c r="R15" s="62">
        <v>89690</v>
      </c>
    </row>
    <row r="16" spans="1:18" ht="12.75">
      <c r="A16" s="40" t="s">
        <v>94</v>
      </c>
      <c r="B16" s="59">
        <v>14974</v>
      </c>
      <c r="C16" s="96">
        <v>6064</v>
      </c>
      <c r="D16" s="59">
        <v>500</v>
      </c>
      <c r="E16" s="60">
        <v>0</v>
      </c>
      <c r="F16" s="60">
        <v>5564</v>
      </c>
      <c r="G16" s="61">
        <v>0</v>
      </c>
      <c r="H16" s="10">
        <v>0</v>
      </c>
      <c r="I16" s="10">
        <v>0</v>
      </c>
      <c r="J16" s="10">
        <v>0</v>
      </c>
      <c r="K16" s="62">
        <v>6064</v>
      </c>
      <c r="L16" s="59">
        <v>0</v>
      </c>
      <c r="M16" s="60">
        <v>167</v>
      </c>
      <c r="N16" s="60">
        <v>0</v>
      </c>
      <c r="O16" s="60">
        <v>1302</v>
      </c>
      <c r="P16" s="60">
        <v>1833</v>
      </c>
      <c r="Q16" s="63">
        <v>3302</v>
      </c>
      <c r="R16" s="62">
        <v>9366</v>
      </c>
    </row>
    <row r="17" spans="1:18" ht="12.75">
      <c r="A17" s="40" t="s">
        <v>95</v>
      </c>
      <c r="B17" s="59">
        <v>87784</v>
      </c>
      <c r="C17" s="96">
        <v>53460</v>
      </c>
      <c r="D17" s="59">
        <v>0</v>
      </c>
      <c r="E17" s="60">
        <v>50432</v>
      </c>
      <c r="F17" s="60">
        <v>2954</v>
      </c>
      <c r="G17" s="61">
        <v>0</v>
      </c>
      <c r="H17" s="10">
        <v>0</v>
      </c>
      <c r="I17" s="10">
        <v>0</v>
      </c>
      <c r="J17" s="10">
        <v>74</v>
      </c>
      <c r="K17" s="62">
        <v>53460</v>
      </c>
      <c r="L17" s="59">
        <v>0</v>
      </c>
      <c r="M17" s="60">
        <v>81</v>
      </c>
      <c r="N17" s="60">
        <v>0</v>
      </c>
      <c r="O17" s="60">
        <v>71</v>
      </c>
      <c r="P17" s="60">
        <v>19</v>
      </c>
      <c r="Q17" s="63">
        <v>171</v>
      </c>
      <c r="R17" s="62">
        <v>53631</v>
      </c>
    </row>
    <row r="18" spans="1:18" ht="12.75">
      <c r="A18" s="40" t="s">
        <v>96</v>
      </c>
      <c r="B18" s="59">
        <v>176205</v>
      </c>
      <c r="C18" s="96">
        <v>119993</v>
      </c>
      <c r="D18" s="59">
        <v>0</v>
      </c>
      <c r="E18" s="60">
        <v>118282</v>
      </c>
      <c r="F18" s="60">
        <v>1711</v>
      </c>
      <c r="G18" s="61">
        <v>0</v>
      </c>
      <c r="H18" s="10">
        <v>0</v>
      </c>
      <c r="I18" s="10">
        <v>0</v>
      </c>
      <c r="J18" s="10">
        <v>0</v>
      </c>
      <c r="K18" s="62">
        <v>119993</v>
      </c>
      <c r="L18" s="59">
        <v>0</v>
      </c>
      <c r="M18" s="60">
        <v>69</v>
      </c>
      <c r="N18" s="60">
        <v>0</v>
      </c>
      <c r="O18" s="60">
        <v>73</v>
      </c>
      <c r="P18" s="60">
        <v>1076</v>
      </c>
      <c r="Q18" s="63">
        <v>1218</v>
      </c>
      <c r="R18" s="62">
        <v>121211</v>
      </c>
    </row>
    <row r="19" spans="1:18" ht="12.75">
      <c r="A19" s="40" t="s">
        <v>97</v>
      </c>
      <c r="B19" s="59">
        <v>90570</v>
      </c>
      <c r="C19" s="96">
        <v>70992</v>
      </c>
      <c r="D19" s="59">
        <v>21</v>
      </c>
      <c r="E19" s="60">
        <v>68994</v>
      </c>
      <c r="F19" s="60">
        <v>1088</v>
      </c>
      <c r="G19" s="61">
        <v>0</v>
      </c>
      <c r="H19" s="10">
        <v>0</v>
      </c>
      <c r="I19" s="10">
        <v>0</v>
      </c>
      <c r="J19" s="10">
        <v>889</v>
      </c>
      <c r="K19" s="62">
        <v>70992</v>
      </c>
      <c r="L19" s="59">
        <v>0</v>
      </c>
      <c r="M19" s="60">
        <v>65</v>
      </c>
      <c r="N19" s="60">
        <v>0</v>
      </c>
      <c r="O19" s="60">
        <v>49</v>
      </c>
      <c r="P19" s="60">
        <v>345</v>
      </c>
      <c r="Q19" s="63">
        <v>459</v>
      </c>
      <c r="R19" s="62">
        <v>71451</v>
      </c>
    </row>
    <row r="20" spans="1:18" ht="12.75">
      <c r="A20" s="40" t="s">
        <v>98</v>
      </c>
      <c r="B20" s="59">
        <v>146252</v>
      </c>
      <c r="C20" s="96">
        <v>132397</v>
      </c>
      <c r="D20" s="59">
        <v>0</v>
      </c>
      <c r="E20" s="60">
        <v>130167</v>
      </c>
      <c r="F20" s="60">
        <v>2120</v>
      </c>
      <c r="G20" s="61">
        <v>0</v>
      </c>
      <c r="H20" s="10">
        <v>0</v>
      </c>
      <c r="I20" s="10">
        <v>0</v>
      </c>
      <c r="J20" s="10">
        <v>110</v>
      </c>
      <c r="K20" s="62">
        <v>132397</v>
      </c>
      <c r="L20" s="59">
        <v>0</v>
      </c>
      <c r="M20" s="60">
        <v>22</v>
      </c>
      <c r="N20" s="60">
        <v>0</v>
      </c>
      <c r="O20" s="60">
        <v>236</v>
      </c>
      <c r="P20" s="60">
        <v>59</v>
      </c>
      <c r="Q20" s="63">
        <v>317</v>
      </c>
      <c r="R20" s="62">
        <v>132714</v>
      </c>
    </row>
    <row r="21" spans="1:18" ht="12.75">
      <c r="A21" s="40" t="s">
        <v>99</v>
      </c>
      <c r="B21" s="59">
        <v>494690</v>
      </c>
      <c r="C21" s="96">
        <v>421806</v>
      </c>
      <c r="D21" s="59">
        <v>0</v>
      </c>
      <c r="E21" s="60">
        <v>415369</v>
      </c>
      <c r="F21" s="60">
        <v>6437</v>
      </c>
      <c r="G21" s="61">
        <v>0</v>
      </c>
      <c r="H21" s="10">
        <v>0</v>
      </c>
      <c r="I21" s="10">
        <v>0</v>
      </c>
      <c r="J21" s="10">
        <v>0</v>
      </c>
      <c r="K21" s="62">
        <v>421806</v>
      </c>
      <c r="L21" s="59">
        <v>0</v>
      </c>
      <c r="M21" s="60">
        <v>92</v>
      </c>
      <c r="N21" s="60">
        <v>0</v>
      </c>
      <c r="O21" s="60">
        <v>593</v>
      </c>
      <c r="P21" s="60">
        <v>623</v>
      </c>
      <c r="Q21" s="63">
        <v>1308</v>
      </c>
      <c r="R21" s="62">
        <v>423114</v>
      </c>
    </row>
    <row r="22" spans="1:18" ht="12.75">
      <c r="A22" s="40" t="s">
        <v>100</v>
      </c>
      <c r="B22" s="59">
        <v>174100</v>
      </c>
      <c r="C22" s="96">
        <v>140604</v>
      </c>
      <c r="D22" s="59">
        <v>0</v>
      </c>
      <c r="E22" s="60">
        <v>138409</v>
      </c>
      <c r="F22" s="60">
        <v>2080</v>
      </c>
      <c r="G22" s="61">
        <v>0</v>
      </c>
      <c r="H22" s="10">
        <v>0</v>
      </c>
      <c r="I22" s="10">
        <v>0</v>
      </c>
      <c r="J22" s="10">
        <v>115</v>
      </c>
      <c r="K22" s="62">
        <v>140604</v>
      </c>
      <c r="L22" s="59">
        <v>0</v>
      </c>
      <c r="M22" s="60">
        <v>65</v>
      </c>
      <c r="N22" s="60">
        <v>0</v>
      </c>
      <c r="O22" s="60">
        <v>63</v>
      </c>
      <c r="P22" s="60">
        <v>225</v>
      </c>
      <c r="Q22" s="63">
        <v>353</v>
      </c>
      <c r="R22" s="62">
        <v>140957</v>
      </c>
    </row>
    <row r="23" spans="1:18" ht="12.75">
      <c r="A23" s="40" t="s">
        <v>101</v>
      </c>
      <c r="B23" s="59">
        <v>221989</v>
      </c>
      <c r="C23" s="96">
        <v>159356</v>
      </c>
      <c r="D23" s="59">
        <v>20</v>
      </c>
      <c r="E23" s="60">
        <v>154049</v>
      </c>
      <c r="F23" s="60">
        <v>1616</v>
      </c>
      <c r="G23" s="61">
        <v>0</v>
      </c>
      <c r="H23" s="10">
        <v>0</v>
      </c>
      <c r="I23" s="10">
        <v>0</v>
      </c>
      <c r="J23" s="10">
        <v>3671</v>
      </c>
      <c r="K23" s="62">
        <v>159356</v>
      </c>
      <c r="L23" s="59">
        <v>0</v>
      </c>
      <c r="M23" s="60">
        <v>203</v>
      </c>
      <c r="N23" s="60">
        <v>0</v>
      </c>
      <c r="O23" s="60">
        <v>32</v>
      </c>
      <c r="P23" s="60">
        <v>809</v>
      </c>
      <c r="Q23" s="63">
        <v>1044</v>
      </c>
      <c r="R23" s="62">
        <v>160400</v>
      </c>
    </row>
    <row r="24" spans="1:18" ht="12.75">
      <c r="A24" s="40" t="s">
        <v>102</v>
      </c>
      <c r="B24" s="59">
        <v>324974</v>
      </c>
      <c r="C24" s="96">
        <v>260275</v>
      </c>
      <c r="D24" s="59">
        <v>27</v>
      </c>
      <c r="E24" s="60">
        <v>258565</v>
      </c>
      <c r="F24" s="60">
        <v>1601</v>
      </c>
      <c r="G24" s="61">
        <v>0</v>
      </c>
      <c r="H24" s="10">
        <v>0</v>
      </c>
      <c r="I24" s="10">
        <v>0</v>
      </c>
      <c r="J24" s="10">
        <v>82</v>
      </c>
      <c r="K24" s="62">
        <v>260275</v>
      </c>
      <c r="L24" s="59">
        <v>0</v>
      </c>
      <c r="M24" s="60">
        <v>99</v>
      </c>
      <c r="N24" s="60">
        <v>0</v>
      </c>
      <c r="O24" s="60">
        <v>120</v>
      </c>
      <c r="P24" s="60">
        <v>361</v>
      </c>
      <c r="Q24" s="63">
        <v>580</v>
      </c>
      <c r="R24" s="62">
        <v>260855</v>
      </c>
    </row>
    <row r="25" spans="1:18" ht="12.75">
      <c r="A25" s="40" t="s">
        <v>103</v>
      </c>
      <c r="B25" s="59">
        <v>78941</v>
      </c>
      <c r="C25" s="96">
        <v>59212</v>
      </c>
      <c r="D25" s="59">
        <v>0</v>
      </c>
      <c r="E25" s="60">
        <v>57359</v>
      </c>
      <c r="F25" s="60">
        <v>1811</v>
      </c>
      <c r="G25" s="61">
        <v>0</v>
      </c>
      <c r="H25" s="10">
        <v>0</v>
      </c>
      <c r="I25" s="10">
        <v>0</v>
      </c>
      <c r="J25" s="10">
        <v>42</v>
      </c>
      <c r="K25" s="62">
        <v>59212</v>
      </c>
      <c r="L25" s="59">
        <v>0</v>
      </c>
      <c r="M25" s="60">
        <v>11</v>
      </c>
      <c r="N25" s="60">
        <v>0</v>
      </c>
      <c r="O25" s="60">
        <v>130</v>
      </c>
      <c r="P25" s="60">
        <v>296</v>
      </c>
      <c r="Q25" s="63">
        <v>437</v>
      </c>
      <c r="R25" s="62">
        <v>59649</v>
      </c>
    </row>
    <row r="26" spans="1:18" ht="12.75">
      <c r="A26" s="40" t="s">
        <v>104</v>
      </c>
      <c r="B26" s="59">
        <v>133367</v>
      </c>
      <c r="C26" s="96">
        <v>104744</v>
      </c>
      <c r="D26" s="59">
        <v>26</v>
      </c>
      <c r="E26" s="60">
        <v>103011</v>
      </c>
      <c r="F26" s="60">
        <v>1224</v>
      </c>
      <c r="G26" s="61">
        <v>0</v>
      </c>
      <c r="H26" s="10">
        <v>0</v>
      </c>
      <c r="I26" s="10">
        <v>0</v>
      </c>
      <c r="J26" s="10">
        <v>483</v>
      </c>
      <c r="K26" s="62">
        <v>104744</v>
      </c>
      <c r="L26" s="59">
        <v>0</v>
      </c>
      <c r="M26" s="60">
        <v>0</v>
      </c>
      <c r="N26" s="60">
        <v>0</v>
      </c>
      <c r="O26" s="60">
        <v>38</v>
      </c>
      <c r="P26" s="60">
        <v>832</v>
      </c>
      <c r="Q26" s="63">
        <v>870</v>
      </c>
      <c r="R26" s="62">
        <v>105614</v>
      </c>
    </row>
    <row r="27" spans="1:18" ht="12.75">
      <c r="A27" s="40" t="s">
        <v>105</v>
      </c>
      <c r="B27" s="59">
        <v>201335</v>
      </c>
      <c r="C27" s="96">
        <v>112599</v>
      </c>
      <c r="D27" s="59">
        <v>781</v>
      </c>
      <c r="E27" s="60">
        <v>87312</v>
      </c>
      <c r="F27" s="60">
        <v>23444</v>
      </c>
      <c r="G27" s="61">
        <v>0</v>
      </c>
      <c r="H27" s="10">
        <v>0</v>
      </c>
      <c r="I27" s="10">
        <v>0</v>
      </c>
      <c r="J27" s="10">
        <v>1062</v>
      </c>
      <c r="K27" s="62">
        <v>112599</v>
      </c>
      <c r="L27" s="59">
        <v>42</v>
      </c>
      <c r="M27" s="60">
        <v>2881</v>
      </c>
      <c r="N27" s="60">
        <v>0</v>
      </c>
      <c r="O27" s="60">
        <v>6030</v>
      </c>
      <c r="P27" s="60">
        <v>1567</v>
      </c>
      <c r="Q27" s="63">
        <v>10520</v>
      </c>
      <c r="R27" s="62">
        <v>123119</v>
      </c>
    </row>
    <row r="28" spans="1:18" ht="12.75">
      <c r="A28" s="40" t="s">
        <v>35</v>
      </c>
      <c r="B28" s="59">
        <v>473395</v>
      </c>
      <c r="C28" s="96">
        <v>261996</v>
      </c>
      <c r="D28" s="59">
        <v>332</v>
      </c>
      <c r="E28" s="60">
        <v>242913</v>
      </c>
      <c r="F28" s="60">
        <v>16965</v>
      </c>
      <c r="G28" s="61">
        <v>409</v>
      </c>
      <c r="H28" s="10">
        <v>12911</v>
      </c>
      <c r="I28" s="10">
        <v>0</v>
      </c>
      <c r="J28" s="10">
        <v>1377</v>
      </c>
      <c r="K28" s="62">
        <v>274907</v>
      </c>
      <c r="L28" s="59">
        <v>2519</v>
      </c>
      <c r="M28" s="60">
        <v>0</v>
      </c>
      <c r="N28" s="60">
        <v>0</v>
      </c>
      <c r="O28" s="60">
        <v>17068</v>
      </c>
      <c r="P28" s="60">
        <v>3956</v>
      </c>
      <c r="Q28" s="63">
        <v>23543</v>
      </c>
      <c r="R28" s="62">
        <v>298450</v>
      </c>
    </row>
    <row r="29" spans="1:18" ht="12.75">
      <c r="A29" s="40" t="s">
        <v>36</v>
      </c>
      <c r="B29" s="59">
        <v>137533</v>
      </c>
      <c r="C29" s="96">
        <v>49892</v>
      </c>
      <c r="D29" s="59">
        <v>142</v>
      </c>
      <c r="E29" s="60">
        <v>32032</v>
      </c>
      <c r="F29" s="60">
        <v>15931</v>
      </c>
      <c r="G29" s="61">
        <v>0</v>
      </c>
      <c r="H29" s="10">
        <v>0</v>
      </c>
      <c r="I29" s="10">
        <v>0</v>
      </c>
      <c r="J29" s="10">
        <v>1787</v>
      </c>
      <c r="K29" s="62">
        <v>49892</v>
      </c>
      <c r="L29" s="59">
        <v>128</v>
      </c>
      <c r="M29" s="60">
        <v>228</v>
      </c>
      <c r="N29" s="60">
        <v>0</v>
      </c>
      <c r="O29" s="60">
        <v>2609</v>
      </c>
      <c r="P29" s="60">
        <v>1844</v>
      </c>
      <c r="Q29" s="63">
        <v>4809</v>
      </c>
      <c r="R29" s="62">
        <v>54701</v>
      </c>
    </row>
    <row r="30" spans="1:18" ht="12.75">
      <c r="A30" s="40" t="s">
        <v>37</v>
      </c>
      <c r="B30" s="59">
        <v>1208306</v>
      </c>
      <c r="C30" s="96">
        <v>971285</v>
      </c>
      <c r="D30" s="59">
        <v>27</v>
      </c>
      <c r="E30" s="60">
        <v>804344</v>
      </c>
      <c r="F30" s="60">
        <v>164708</v>
      </c>
      <c r="G30" s="61">
        <v>2206</v>
      </c>
      <c r="H30" s="10">
        <v>0</v>
      </c>
      <c r="I30" s="10">
        <v>0</v>
      </c>
      <c r="J30" s="10">
        <v>0</v>
      </c>
      <c r="K30" s="62">
        <v>971285</v>
      </c>
      <c r="L30" s="59">
        <v>754</v>
      </c>
      <c r="M30" s="60">
        <v>2116</v>
      </c>
      <c r="N30" s="60">
        <v>0</v>
      </c>
      <c r="O30" s="60">
        <v>11947</v>
      </c>
      <c r="P30" s="60">
        <v>1098</v>
      </c>
      <c r="Q30" s="63">
        <v>15915</v>
      </c>
      <c r="R30" s="62">
        <v>987200</v>
      </c>
    </row>
    <row r="31" spans="1:18" ht="12.75">
      <c r="A31" s="40" t="s">
        <v>38</v>
      </c>
      <c r="B31" s="59">
        <v>2174132</v>
      </c>
      <c r="C31" s="96">
        <v>1963854</v>
      </c>
      <c r="D31" s="59">
        <v>1481</v>
      </c>
      <c r="E31" s="60">
        <v>1745324</v>
      </c>
      <c r="F31" s="60">
        <v>202680</v>
      </c>
      <c r="G31" s="61">
        <v>5496</v>
      </c>
      <c r="H31" s="10">
        <v>0</v>
      </c>
      <c r="I31" s="10">
        <v>0</v>
      </c>
      <c r="J31" s="10">
        <v>8873</v>
      </c>
      <c r="K31" s="62">
        <v>1963854</v>
      </c>
      <c r="L31" s="59">
        <v>0</v>
      </c>
      <c r="M31" s="60">
        <v>795</v>
      </c>
      <c r="N31" s="60">
        <v>0</v>
      </c>
      <c r="O31" s="60">
        <v>28339</v>
      </c>
      <c r="P31" s="60">
        <v>167</v>
      </c>
      <c r="Q31" s="63">
        <v>29301</v>
      </c>
      <c r="R31" s="62">
        <v>1993155</v>
      </c>
    </row>
    <row r="32" spans="1:18" ht="12.75">
      <c r="A32" s="40" t="s">
        <v>39</v>
      </c>
      <c r="B32" s="59">
        <v>1269755</v>
      </c>
      <c r="C32" s="96">
        <v>1030240</v>
      </c>
      <c r="D32" s="59">
        <v>751</v>
      </c>
      <c r="E32" s="60">
        <v>929439</v>
      </c>
      <c r="F32" s="60">
        <v>92880</v>
      </c>
      <c r="G32" s="61">
        <v>5749</v>
      </c>
      <c r="H32" s="10">
        <v>0</v>
      </c>
      <c r="I32" s="10">
        <v>0</v>
      </c>
      <c r="J32" s="10">
        <v>1421</v>
      </c>
      <c r="K32" s="62">
        <v>1030240</v>
      </c>
      <c r="L32" s="59">
        <v>3086</v>
      </c>
      <c r="M32" s="60">
        <v>2917</v>
      </c>
      <c r="N32" s="60">
        <v>0</v>
      </c>
      <c r="O32" s="60">
        <v>30731</v>
      </c>
      <c r="P32" s="60">
        <v>422</v>
      </c>
      <c r="Q32" s="63">
        <v>37156</v>
      </c>
      <c r="R32" s="62">
        <v>1067396</v>
      </c>
    </row>
    <row r="33" spans="1:18" ht="12.75">
      <c r="A33" s="40" t="s">
        <v>40</v>
      </c>
      <c r="B33" s="59">
        <v>105151</v>
      </c>
      <c r="C33" s="96">
        <v>61688</v>
      </c>
      <c r="D33" s="59">
        <v>9</v>
      </c>
      <c r="E33" s="60">
        <v>54458</v>
      </c>
      <c r="F33" s="60">
        <v>7221</v>
      </c>
      <c r="G33" s="61">
        <v>0</v>
      </c>
      <c r="H33" s="10">
        <v>0</v>
      </c>
      <c r="I33" s="10">
        <v>0</v>
      </c>
      <c r="J33" s="10">
        <v>0</v>
      </c>
      <c r="K33" s="62">
        <v>61688</v>
      </c>
      <c r="L33" s="59">
        <v>0</v>
      </c>
      <c r="M33" s="60">
        <v>0</v>
      </c>
      <c r="N33" s="60">
        <v>0</v>
      </c>
      <c r="O33" s="60">
        <v>8146</v>
      </c>
      <c r="P33" s="60">
        <v>1619</v>
      </c>
      <c r="Q33" s="63">
        <v>9765</v>
      </c>
      <c r="R33" s="62">
        <v>71453</v>
      </c>
    </row>
    <row r="34" spans="1:18" ht="12.75">
      <c r="A34" s="40" t="s">
        <v>109</v>
      </c>
      <c r="B34" s="59">
        <v>242728</v>
      </c>
      <c r="C34" s="96">
        <v>135134</v>
      </c>
      <c r="D34" s="59">
        <v>397</v>
      </c>
      <c r="E34" s="60">
        <v>119174</v>
      </c>
      <c r="F34" s="60">
        <v>11999</v>
      </c>
      <c r="G34" s="61">
        <v>0</v>
      </c>
      <c r="H34" s="10">
        <v>0</v>
      </c>
      <c r="I34" s="10">
        <v>0</v>
      </c>
      <c r="J34" s="10">
        <v>3564</v>
      </c>
      <c r="K34" s="62">
        <v>135134</v>
      </c>
      <c r="L34" s="59">
        <v>0</v>
      </c>
      <c r="M34" s="60">
        <v>0</v>
      </c>
      <c r="N34" s="60">
        <v>0</v>
      </c>
      <c r="O34" s="60">
        <v>4409</v>
      </c>
      <c r="P34" s="60">
        <v>567</v>
      </c>
      <c r="Q34" s="63">
        <v>4976</v>
      </c>
      <c r="R34" s="62">
        <v>140110</v>
      </c>
    </row>
    <row r="35" spans="1:18" ht="12.75">
      <c r="A35" s="40" t="s">
        <v>110</v>
      </c>
      <c r="B35" s="59">
        <v>635212</v>
      </c>
      <c r="C35" s="96">
        <v>511872</v>
      </c>
      <c r="D35" s="59">
        <v>23</v>
      </c>
      <c r="E35" s="60">
        <v>504558</v>
      </c>
      <c r="F35" s="60">
        <v>7291</v>
      </c>
      <c r="G35" s="61">
        <v>0</v>
      </c>
      <c r="H35" s="10">
        <v>0</v>
      </c>
      <c r="I35" s="10">
        <v>0</v>
      </c>
      <c r="J35" s="10">
        <v>0</v>
      </c>
      <c r="K35" s="62">
        <v>511872</v>
      </c>
      <c r="L35" s="59">
        <v>0</v>
      </c>
      <c r="M35" s="60">
        <v>259</v>
      </c>
      <c r="N35" s="60">
        <v>0</v>
      </c>
      <c r="O35" s="60">
        <v>3645</v>
      </c>
      <c r="P35" s="60">
        <v>1706</v>
      </c>
      <c r="Q35" s="63">
        <v>5610</v>
      </c>
      <c r="R35" s="62">
        <v>517482</v>
      </c>
    </row>
    <row r="36" spans="1:18" ht="12.75">
      <c r="A36" s="40" t="s">
        <v>111</v>
      </c>
      <c r="B36" s="59">
        <v>635162</v>
      </c>
      <c r="C36" s="96">
        <v>320432</v>
      </c>
      <c r="D36" s="59">
        <v>736</v>
      </c>
      <c r="E36" s="60">
        <v>227745</v>
      </c>
      <c r="F36" s="60">
        <v>91951</v>
      </c>
      <c r="G36" s="61">
        <v>0</v>
      </c>
      <c r="H36" s="10">
        <v>2630</v>
      </c>
      <c r="I36" s="10">
        <v>0</v>
      </c>
      <c r="J36" s="10">
        <v>0</v>
      </c>
      <c r="K36" s="62">
        <v>323062</v>
      </c>
      <c r="L36" s="59">
        <v>4967</v>
      </c>
      <c r="M36" s="60">
        <v>1372</v>
      </c>
      <c r="N36" s="60">
        <v>0</v>
      </c>
      <c r="O36" s="60">
        <v>25497</v>
      </c>
      <c r="P36" s="60">
        <v>1354</v>
      </c>
      <c r="Q36" s="63">
        <v>33190</v>
      </c>
      <c r="R36" s="62">
        <v>356252</v>
      </c>
    </row>
    <row r="37" spans="1:18" ht="12.75">
      <c r="A37" s="40" t="s">
        <v>41</v>
      </c>
      <c r="B37" s="59">
        <v>362970</v>
      </c>
      <c r="C37" s="96">
        <v>232557</v>
      </c>
      <c r="D37" s="59">
        <v>2493</v>
      </c>
      <c r="E37" s="60">
        <v>211547</v>
      </c>
      <c r="F37" s="60">
        <v>18517</v>
      </c>
      <c r="G37" s="61">
        <v>0</v>
      </c>
      <c r="H37" s="10">
        <v>0</v>
      </c>
      <c r="I37" s="10">
        <v>0</v>
      </c>
      <c r="J37" s="10">
        <v>0</v>
      </c>
      <c r="K37" s="62">
        <v>232557</v>
      </c>
      <c r="L37" s="59">
        <v>0</v>
      </c>
      <c r="M37" s="60">
        <v>1131</v>
      </c>
      <c r="N37" s="60">
        <v>0</v>
      </c>
      <c r="O37" s="60">
        <v>7049</v>
      </c>
      <c r="P37" s="60">
        <v>438</v>
      </c>
      <c r="Q37" s="63">
        <v>8618</v>
      </c>
      <c r="R37" s="62">
        <v>241175</v>
      </c>
    </row>
    <row r="38" spans="1:18" ht="12.75">
      <c r="A38" s="40" t="s">
        <v>90</v>
      </c>
      <c r="B38" s="59">
        <v>1979725</v>
      </c>
      <c r="C38" s="96">
        <v>1845537</v>
      </c>
      <c r="D38" s="59">
        <v>334</v>
      </c>
      <c r="E38" s="60">
        <v>1803367</v>
      </c>
      <c r="F38" s="60">
        <v>12137</v>
      </c>
      <c r="G38" s="61">
        <v>0</v>
      </c>
      <c r="H38" s="10">
        <v>0</v>
      </c>
      <c r="I38" s="10">
        <v>0</v>
      </c>
      <c r="J38" s="10">
        <v>29699</v>
      </c>
      <c r="K38" s="62">
        <v>1845537</v>
      </c>
      <c r="L38" s="59">
        <v>0</v>
      </c>
      <c r="M38" s="60">
        <v>1169</v>
      </c>
      <c r="N38" s="60">
        <v>0</v>
      </c>
      <c r="O38" s="60">
        <v>6145</v>
      </c>
      <c r="P38" s="60">
        <v>244</v>
      </c>
      <c r="Q38" s="63">
        <v>7558</v>
      </c>
      <c r="R38" s="62">
        <v>1853095</v>
      </c>
    </row>
    <row r="39" spans="1:18" ht="12.75">
      <c r="A39" s="40" t="s">
        <v>42</v>
      </c>
      <c r="B39" s="59">
        <v>42728</v>
      </c>
      <c r="C39" s="96">
        <v>10504</v>
      </c>
      <c r="D39" s="59">
        <v>10</v>
      </c>
      <c r="E39" s="60">
        <v>7239</v>
      </c>
      <c r="F39" s="60">
        <v>3255</v>
      </c>
      <c r="G39" s="61">
        <v>0</v>
      </c>
      <c r="H39" s="10">
        <v>0</v>
      </c>
      <c r="I39" s="10">
        <v>0</v>
      </c>
      <c r="J39" s="10">
        <v>0</v>
      </c>
      <c r="K39" s="62">
        <v>10504</v>
      </c>
      <c r="L39" s="59">
        <v>0</v>
      </c>
      <c r="M39" s="60">
        <v>262</v>
      </c>
      <c r="N39" s="60">
        <v>0</v>
      </c>
      <c r="O39" s="60">
        <v>1525</v>
      </c>
      <c r="P39" s="60">
        <v>2359</v>
      </c>
      <c r="Q39" s="63">
        <v>4146</v>
      </c>
      <c r="R39" s="62">
        <v>14650</v>
      </c>
    </row>
    <row r="40" spans="1:18" ht="12.75">
      <c r="A40" s="40" t="s">
        <v>43</v>
      </c>
      <c r="B40" s="59">
        <v>628722</v>
      </c>
      <c r="C40" s="96">
        <v>428118</v>
      </c>
      <c r="D40" s="59">
        <v>231</v>
      </c>
      <c r="E40" s="60">
        <v>373162</v>
      </c>
      <c r="F40" s="60">
        <v>43241</v>
      </c>
      <c r="G40" s="61">
        <v>11484</v>
      </c>
      <c r="H40" s="10">
        <v>7590</v>
      </c>
      <c r="I40" s="10">
        <v>0</v>
      </c>
      <c r="J40" s="10">
        <v>0</v>
      </c>
      <c r="K40" s="62">
        <v>435708</v>
      </c>
      <c r="L40" s="59">
        <v>2779</v>
      </c>
      <c r="M40" s="60">
        <v>1296</v>
      </c>
      <c r="N40" s="60">
        <v>0</v>
      </c>
      <c r="O40" s="60">
        <v>5954</v>
      </c>
      <c r="P40" s="60">
        <v>2395</v>
      </c>
      <c r="Q40" s="63">
        <v>12424</v>
      </c>
      <c r="R40" s="62">
        <v>448132</v>
      </c>
    </row>
    <row r="41" spans="1:18" ht="12.75">
      <c r="A41" s="40" t="s">
        <v>44</v>
      </c>
      <c r="B41" s="59">
        <v>523515</v>
      </c>
      <c r="C41" s="96">
        <v>432216</v>
      </c>
      <c r="D41" s="59">
        <v>75</v>
      </c>
      <c r="E41" s="60">
        <v>411453</v>
      </c>
      <c r="F41" s="60">
        <v>16773</v>
      </c>
      <c r="G41" s="61">
        <v>3915</v>
      </c>
      <c r="H41" s="10">
        <v>0</v>
      </c>
      <c r="I41" s="10">
        <v>0</v>
      </c>
      <c r="J41" s="10">
        <v>0</v>
      </c>
      <c r="K41" s="62">
        <v>432216</v>
      </c>
      <c r="L41" s="59">
        <v>203</v>
      </c>
      <c r="M41" s="60">
        <v>108</v>
      </c>
      <c r="N41" s="60">
        <v>0</v>
      </c>
      <c r="O41" s="60">
        <v>313</v>
      </c>
      <c r="P41" s="60">
        <v>435</v>
      </c>
      <c r="Q41" s="63">
        <v>1059</v>
      </c>
      <c r="R41" s="62">
        <v>433275</v>
      </c>
    </row>
    <row r="42" spans="1:18" ht="12.75">
      <c r="A42" s="40" t="s">
        <v>45</v>
      </c>
      <c r="B42" s="59">
        <v>605822</v>
      </c>
      <c r="C42" s="96">
        <v>502082</v>
      </c>
      <c r="D42" s="59">
        <v>135</v>
      </c>
      <c r="E42" s="60">
        <v>491368</v>
      </c>
      <c r="F42" s="60">
        <v>10579</v>
      </c>
      <c r="G42" s="61">
        <v>0</v>
      </c>
      <c r="H42" s="10">
        <v>0</v>
      </c>
      <c r="I42" s="10">
        <v>0</v>
      </c>
      <c r="J42" s="10">
        <v>0</v>
      </c>
      <c r="K42" s="62">
        <v>502082</v>
      </c>
      <c r="L42" s="59">
        <v>0</v>
      </c>
      <c r="M42" s="60">
        <v>38</v>
      </c>
      <c r="N42" s="60">
        <v>0</v>
      </c>
      <c r="O42" s="60">
        <v>765</v>
      </c>
      <c r="P42" s="60">
        <v>337</v>
      </c>
      <c r="Q42" s="63">
        <v>1140</v>
      </c>
      <c r="R42" s="62">
        <v>503222</v>
      </c>
    </row>
    <row r="43" spans="1:18" ht="13.5" thickBot="1">
      <c r="A43" s="40" t="s">
        <v>46</v>
      </c>
      <c r="B43" s="59">
        <v>551074</v>
      </c>
      <c r="C43" s="96">
        <v>281098</v>
      </c>
      <c r="D43" s="59">
        <v>312</v>
      </c>
      <c r="E43" s="60">
        <v>119417</v>
      </c>
      <c r="F43" s="60">
        <v>15712</v>
      </c>
      <c r="G43" s="61">
        <v>145657</v>
      </c>
      <c r="H43" s="10">
        <v>4645</v>
      </c>
      <c r="I43" s="10">
        <v>0</v>
      </c>
      <c r="J43" s="10">
        <v>0</v>
      </c>
      <c r="K43" s="62">
        <v>285743</v>
      </c>
      <c r="L43" s="59">
        <v>4583</v>
      </c>
      <c r="M43" s="60">
        <v>9199</v>
      </c>
      <c r="N43" s="60">
        <v>0</v>
      </c>
      <c r="O43" s="60">
        <v>44</v>
      </c>
      <c r="P43" s="60">
        <v>517</v>
      </c>
      <c r="Q43" s="63">
        <v>14343</v>
      </c>
      <c r="R43" s="62">
        <v>300086</v>
      </c>
    </row>
    <row r="44" spans="1:18" ht="13.5" thickTop="1">
      <c r="A44" s="82" t="s">
        <v>47</v>
      </c>
      <c r="B44" s="91">
        <v>50636475</v>
      </c>
      <c r="C44" s="93">
        <v>44973527</v>
      </c>
      <c r="D44" s="83">
        <v>13507</v>
      </c>
      <c r="E44" s="84">
        <v>43732672</v>
      </c>
      <c r="F44" s="84">
        <v>976096</v>
      </c>
      <c r="G44" s="85">
        <v>192965</v>
      </c>
      <c r="H44" s="86">
        <v>27776</v>
      </c>
      <c r="I44" s="86">
        <v>0</v>
      </c>
      <c r="J44" s="86">
        <v>58287</v>
      </c>
      <c r="K44" s="86">
        <v>45001303</v>
      </c>
      <c r="L44" s="83">
        <v>26170</v>
      </c>
      <c r="M44" s="84">
        <v>65092</v>
      </c>
      <c r="N44" s="84">
        <v>0</v>
      </c>
      <c r="O44" s="84">
        <v>217807</v>
      </c>
      <c r="P44" s="84">
        <v>41506</v>
      </c>
      <c r="Q44" s="85">
        <v>350575</v>
      </c>
      <c r="R44" s="86">
        <v>45351878</v>
      </c>
    </row>
    <row r="45" spans="1:18" ht="13.5" thickBot="1">
      <c r="A45" s="74" t="s">
        <v>48</v>
      </c>
      <c r="B45" s="92">
        <v>15219448</v>
      </c>
      <c r="C45" s="97">
        <v>11445518</v>
      </c>
      <c r="D45" s="75">
        <v>88172</v>
      </c>
      <c r="E45" s="76">
        <v>3902081</v>
      </c>
      <c r="F45" s="76">
        <v>57465</v>
      </c>
      <c r="G45" s="77">
        <v>6356</v>
      </c>
      <c r="H45" s="78">
        <v>999142</v>
      </c>
      <c r="I45" s="78">
        <v>566522</v>
      </c>
      <c r="J45" s="78">
        <v>7391444</v>
      </c>
      <c r="K45" s="80">
        <v>13011182</v>
      </c>
      <c r="L45" s="75">
        <v>6311</v>
      </c>
      <c r="M45" s="76">
        <v>479933</v>
      </c>
      <c r="N45" s="76">
        <v>0</v>
      </c>
      <c r="O45" s="76">
        <v>1854233</v>
      </c>
      <c r="P45" s="76">
        <v>38384</v>
      </c>
      <c r="Q45" s="79">
        <v>2378861</v>
      </c>
      <c r="R45" s="80">
        <v>15390043</v>
      </c>
    </row>
    <row r="46" spans="1:18" ht="13.5" thickTop="1">
      <c r="A46" s="82" t="s">
        <v>49</v>
      </c>
      <c r="B46" s="91">
        <v>65855923</v>
      </c>
      <c r="C46" s="93">
        <v>56419045</v>
      </c>
      <c r="D46" s="83">
        <v>101679</v>
      </c>
      <c r="E46" s="84">
        <v>47634753</v>
      </c>
      <c r="F46" s="84">
        <v>1033561</v>
      </c>
      <c r="G46" s="85">
        <v>199321</v>
      </c>
      <c r="H46" s="86">
        <v>1026918</v>
      </c>
      <c r="I46" s="86">
        <v>566522</v>
      </c>
      <c r="J46" s="86">
        <v>7449731</v>
      </c>
      <c r="K46" s="86">
        <v>58012485</v>
      </c>
      <c r="L46" s="83">
        <v>32481</v>
      </c>
      <c r="M46" s="84">
        <v>545025</v>
      </c>
      <c r="N46" s="84">
        <v>0</v>
      </c>
      <c r="O46" s="84">
        <v>2072040</v>
      </c>
      <c r="P46" s="84">
        <v>79890</v>
      </c>
      <c r="Q46" s="85">
        <v>2729436</v>
      </c>
      <c r="R46" s="86">
        <v>60741921</v>
      </c>
    </row>
    <row r="47" ht="12.75">
      <c r="A47" s="4"/>
    </row>
    <row r="48" s="70" customFormat="1" ht="12.75"/>
    <row r="49" s="70" customFormat="1" ht="12.75"/>
    <row r="50" s="70" customFormat="1" ht="12.75"/>
    <row r="51" s="70" customFormat="1" ht="12.75"/>
    <row r="52" s="70" customFormat="1" ht="12.75"/>
    <row r="53" s="70" customFormat="1" ht="12.75"/>
    <row r="54" s="70" customFormat="1" ht="12.75"/>
    <row r="55" s="70" customFormat="1" ht="12.75"/>
    <row r="56" s="70" customFormat="1" ht="12.75"/>
    <row r="57" s="70" customFormat="1" ht="12.75"/>
    <row r="58" s="70" customFormat="1" ht="12.75"/>
    <row r="59" s="70" customFormat="1" ht="12.75"/>
    <row r="60" s="70" customFormat="1" ht="12.75"/>
    <row r="61" s="70" customFormat="1" ht="12.75"/>
    <row r="62" s="70" customFormat="1" ht="12.75"/>
    <row r="63" s="70" customFormat="1" ht="12.75"/>
    <row r="64" s="70" customFormat="1" ht="12.75"/>
    <row r="65" s="70" customFormat="1" ht="12.75"/>
    <row r="66" s="70" customFormat="1" ht="12.75"/>
    <row r="67" s="70" customFormat="1" ht="12.75"/>
    <row r="68" s="70" customFormat="1" ht="12.75"/>
    <row r="69" s="70" customFormat="1" ht="12.75"/>
    <row r="70" s="70" customFormat="1" ht="12.75"/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="70" customFormat="1" ht="12.75"/>
    <row r="77" s="70" customFormat="1" ht="12.75"/>
    <row r="78" s="70" customFormat="1" ht="12.75"/>
    <row r="79" s="70" customFormat="1" ht="12.75"/>
    <row r="80" s="70" customFormat="1" ht="12.75"/>
    <row r="81" s="70" customFormat="1" ht="12.75"/>
    <row r="82" s="70" customFormat="1" ht="12.75"/>
    <row r="83" s="70" customFormat="1" ht="12.75"/>
    <row r="84" s="70" customFormat="1" ht="12.75"/>
    <row r="85" s="70" customFormat="1" ht="12.75"/>
    <row r="86" s="70" customFormat="1" ht="12.75"/>
    <row r="87" s="70" customFormat="1" ht="12.75"/>
    <row r="88" s="70" customFormat="1" ht="12.75"/>
    <row r="89" s="70" customFormat="1" ht="12.75"/>
    <row r="90" s="70" customFormat="1" ht="12.75"/>
    <row r="91" s="70" customFormat="1" ht="12.75"/>
    <row r="92" s="70" customFormat="1" ht="12.75"/>
    <row r="93" s="70" customFormat="1" ht="12.75"/>
    <row r="94" s="70" customFormat="1" ht="12.75"/>
    <row r="95" s="70" customFormat="1" ht="12.75"/>
    <row r="96" s="70" customFormat="1" ht="12.75"/>
    <row r="97" s="70" customFormat="1" ht="12.75"/>
    <row r="98" s="70" customFormat="1" ht="12.75"/>
    <row r="99" s="70" customFormat="1" ht="12.75"/>
    <row r="100" s="70" customFormat="1" ht="12.75"/>
    <row r="101" s="70" customFormat="1" ht="12.75"/>
    <row r="102" s="70" customFormat="1" ht="12.75"/>
    <row r="103" s="70" customFormat="1" ht="12.75"/>
    <row r="104" s="70" customFormat="1" ht="12.75"/>
    <row r="105" s="70" customFormat="1" ht="12.75"/>
    <row r="106" s="70" customFormat="1" ht="12.75"/>
    <row r="107" s="70" customFormat="1" ht="12.75"/>
    <row r="108" s="70" customFormat="1" ht="12.75"/>
    <row r="109" s="70" customFormat="1" ht="12.75"/>
    <row r="110" s="70" customFormat="1" ht="12.75"/>
    <row r="111" s="70" customFormat="1" ht="12.75"/>
    <row r="112" s="70" customFormat="1" ht="12.75"/>
    <row r="113" s="70" customFormat="1" ht="12.75"/>
    <row r="114" s="70" customFormat="1" ht="12.75"/>
    <row r="115" s="70" customFormat="1" ht="12.75"/>
    <row r="116" s="70" customFormat="1" ht="12.75"/>
    <row r="117" s="70" customFormat="1" ht="12.75"/>
    <row r="118" s="70" customFormat="1" ht="12.75"/>
    <row r="119" s="70" customFormat="1" ht="12.75"/>
    <row r="120" s="70" customFormat="1" ht="12.75"/>
    <row r="121" s="70" customFormat="1" ht="12.75"/>
    <row r="122" s="70" customFormat="1" ht="12.75"/>
    <row r="123" s="70" customFormat="1" ht="12.75"/>
    <row r="124" s="70" customFormat="1" ht="12.75"/>
    <row r="125" s="70" customFormat="1" ht="12.75"/>
    <row r="126" s="70" customFormat="1" ht="12.75"/>
    <row r="127" s="70" customFormat="1" ht="12.75"/>
    <row r="128" s="70" customFormat="1" ht="12.75"/>
    <row r="129" s="70" customFormat="1" ht="12.75"/>
    <row r="130" s="70" customFormat="1" ht="12.75"/>
    <row r="131" s="70" customFormat="1" ht="12.75"/>
    <row r="132" s="70" customFormat="1" ht="12.75"/>
    <row r="133" s="70" customFormat="1" ht="12.75"/>
    <row r="134" s="70" customFormat="1" ht="12.75"/>
    <row r="135" s="70" customFormat="1" ht="12.75"/>
    <row r="136" s="70" customFormat="1" ht="12.75"/>
    <row r="137" s="70" customFormat="1" ht="12.75"/>
    <row r="138" s="70" customFormat="1" ht="12.75"/>
    <row r="139" s="70" customFormat="1" ht="12.75"/>
    <row r="140" s="70" customFormat="1" ht="12.75"/>
    <row r="141" s="70" customFormat="1" ht="12.75"/>
    <row r="142" s="70" customFormat="1" ht="12.75"/>
    <row r="143" s="70" customFormat="1" ht="12.75"/>
    <row r="144" s="70" customFormat="1" ht="12.75"/>
    <row r="145" s="70" customFormat="1" ht="12.75"/>
    <row r="146" s="70" customFormat="1" ht="12.75"/>
    <row r="147" s="70" customFormat="1" ht="12.75"/>
    <row r="148" s="70" customFormat="1" ht="12.75"/>
    <row r="149" s="70" customFormat="1" ht="12.75"/>
    <row r="150" s="70" customFormat="1" ht="12.75"/>
    <row r="151" s="70" customFormat="1" ht="12.75"/>
    <row r="152" s="70" customFormat="1" ht="12.75"/>
    <row r="153" s="70" customFormat="1" ht="12.75"/>
    <row r="154" s="70" customFormat="1" ht="12.75"/>
    <row r="155" s="70" customFormat="1" ht="12.75"/>
    <row r="156" s="70" customFormat="1" ht="12.75"/>
    <row r="157" s="70" customFormat="1" ht="12.75"/>
    <row r="158" s="70" customFormat="1" ht="12.75"/>
    <row r="159" s="70" customFormat="1" ht="12.75"/>
    <row r="160" s="70" customFormat="1" ht="12.75"/>
    <row r="161" s="70" customFormat="1" ht="12.75"/>
    <row r="162" s="70" customFormat="1" ht="12.75"/>
    <row r="163" s="70" customFormat="1" ht="12.75"/>
    <row r="164" s="70" customFormat="1" ht="12.75"/>
    <row r="165" s="70" customFormat="1" ht="12.75"/>
    <row r="166" s="70" customFormat="1" ht="12.75"/>
    <row r="167" s="70" customFormat="1" ht="12.75"/>
    <row r="168" s="70" customFormat="1" ht="12.75"/>
    <row r="169" s="70" customFormat="1" ht="12.75"/>
    <row r="170" s="70" customFormat="1" ht="12.75"/>
    <row r="171" s="70" customFormat="1" ht="12.75"/>
    <row r="172" s="70" customFormat="1" ht="12.75"/>
    <row r="173" s="70" customFormat="1" ht="12.75"/>
    <row r="174" s="70" customFormat="1" ht="12.75"/>
    <row r="175" s="70" customFormat="1" ht="12.75"/>
    <row r="176" s="70" customFormat="1" ht="12.75"/>
    <row r="177" s="70" customFormat="1" ht="12.75"/>
    <row r="178" s="70" customFormat="1" ht="12.75"/>
    <row r="179" s="70" customFormat="1" ht="12.75"/>
    <row r="180" s="70" customFormat="1" ht="12.75"/>
    <row r="181" s="70" customFormat="1" ht="12.75"/>
    <row r="182" s="70" customFormat="1" ht="12.75"/>
    <row r="183" s="70" customFormat="1" ht="12.75"/>
    <row r="184" s="70" customFormat="1" ht="12.75"/>
    <row r="185" s="70" customFormat="1" ht="12.75"/>
    <row r="186" s="70" customFormat="1" ht="12.75"/>
    <row r="187" s="70" customFormat="1" ht="12.75"/>
    <row r="188" s="70" customFormat="1" ht="12.75"/>
    <row r="189" s="70" customFormat="1" ht="12.75"/>
    <row r="190" s="70" customFormat="1" ht="12.75"/>
    <row r="191" s="70" customFormat="1" ht="12.75"/>
    <row r="192" s="70" customFormat="1" ht="12.75"/>
    <row r="193" s="70" customFormat="1" ht="12.75"/>
    <row r="194" s="70" customFormat="1" ht="12.75"/>
    <row r="195" s="70" customFormat="1" ht="12.75"/>
    <row r="196" s="70" customFormat="1" ht="12.75"/>
    <row r="197" s="70" customFormat="1" ht="12.75"/>
    <row r="198" s="70" customFormat="1" ht="12.75"/>
    <row r="199" s="70" customFormat="1" ht="12.75"/>
    <row r="200" s="70" customFormat="1" ht="12.75"/>
    <row r="201" s="70" customFormat="1" ht="12.75"/>
    <row r="202" s="70" customFormat="1" ht="12.75"/>
    <row r="203" s="70" customFormat="1" ht="12.75"/>
    <row r="204" s="70" customFormat="1" ht="12.75"/>
    <row r="205" s="70" customFormat="1" ht="12.75"/>
    <row r="206" s="70" customFormat="1" ht="12.75"/>
    <row r="207" s="70" customFormat="1" ht="12.75"/>
    <row r="208" s="70" customFormat="1" ht="12.75"/>
    <row r="209" s="70" customFormat="1" ht="12.75"/>
    <row r="210" s="70" customFormat="1" ht="12.75"/>
    <row r="211" s="70" customFormat="1" ht="12.75"/>
    <row r="212" s="70" customFormat="1" ht="12.75"/>
    <row r="213" s="70" customFormat="1" ht="12.75"/>
    <row r="214" s="70" customFormat="1" ht="12.75"/>
    <row r="215" s="70" customFormat="1" ht="12.75"/>
    <row r="216" s="70" customFormat="1" ht="12.75"/>
    <row r="217" s="70" customFormat="1" ht="12.75"/>
    <row r="218" s="70" customFormat="1" ht="12.75"/>
    <row r="219" s="70" customFormat="1" ht="12.75"/>
    <row r="220" s="70" customFormat="1" ht="12.75"/>
    <row r="221" s="70" customFormat="1" ht="12.75"/>
    <row r="222" s="70" customFormat="1" ht="12.75"/>
    <row r="223" s="70" customFormat="1" ht="12.75"/>
    <row r="224" s="70" customFormat="1" ht="12.75"/>
    <row r="225" s="70" customFormat="1" ht="12.75"/>
    <row r="226" s="70" customFormat="1" ht="12.75"/>
    <row r="227" s="70" customFormat="1" ht="12.75"/>
    <row r="228" s="70" customFormat="1" ht="12.75"/>
    <row r="229" s="70" customFormat="1" ht="12.75"/>
    <row r="230" s="70" customFormat="1" ht="12.75"/>
  </sheetData>
  <mergeCells count="1">
    <mergeCell ref="B2:C2"/>
  </mergeCells>
  <printOptions horizontalCentered="1"/>
  <pageMargins left="0.3937007874015748" right="0.3937007874015748" top="0.984251968503937" bottom="0.1968503937007874" header="0.5905511811023623" footer="0.11811023622047245"/>
  <pageSetup blackAndWhite="1" horizontalDpi="300" verticalDpi="300" orientation="landscape" paperSize="9" scale="80" r:id="rId1"/>
  <headerFooter alignWithMargins="0">
    <oddHeader>&amp;C&amp;"Times New Roman CE,Félkövér"&amp;14 2 0 0 6.   É V I   M É R L E G
&amp;12&amp;UE s z k ö z ö k&amp;U
&amp;R&amp;"Times New Roman,Normál"18/2007.(V.03.) sz. önkorm. rendelet
11. számú melléklet
(ezer Ft-ban)</oddHeader>
    <oddFooter>&amp;L&amp;"Times New Roman,Normál"2007. március 20.&amp;C&amp;"Times New Roman,Normál"C:\Andi\beszámoló2006\&amp;F\&amp;A          Oláhné Pásztor Andrea&amp;R&amp;"Times New Roman CE,Normál"&amp;P. oldal/&amp;N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J11" sqref="J11"/>
    </sheetView>
  </sheetViews>
  <sheetFormatPr defaultColWidth="9.140625" defaultRowHeight="12.75"/>
  <cols>
    <col min="1" max="1" width="35.7109375" style="9" customWidth="1"/>
    <col min="2" max="4" width="10.28125" style="9" customWidth="1"/>
    <col min="5" max="6" width="2.7109375" style="1" customWidth="1"/>
    <col min="7" max="7" width="35.7109375" style="1" customWidth="1"/>
    <col min="8" max="9" width="10.28125" style="9" customWidth="1"/>
    <col min="10" max="10" width="10.28125" style="33" customWidth="1"/>
    <col min="11" max="16384" width="9.140625" style="9" customWidth="1"/>
  </cols>
  <sheetData>
    <row r="1" spans="1:10" ht="13.5" thickBot="1">
      <c r="A1" s="7"/>
      <c r="B1" s="7"/>
      <c r="C1" s="7"/>
      <c r="D1" s="7"/>
      <c r="E1" s="7"/>
      <c r="F1" s="7"/>
      <c r="G1" s="7"/>
      <c r="H1" s="7"/>
      <c r="I1" s="8" t="s">
        <v>51</v>
      </c>
      <c r="J1" s="34"/>
    </row>
    <row r="2" spans="1:13" ht="15.75">
      <c r="A2" s="81" t="s">
        <v>6</v>
      </c>
      <c r="B2" s="6" t="s">
        <v>123</v>
      </c>
      <c r="C2" s="6" t="s">
        <v>127</v>
      </c>
      <c r="D2" s="6" t="s">
        <v>52</v>
      </c>
      <c r="F2" s="11"/>
      <c r="G2" s="81" t="s">
        <v>50</v>
      </c>
      <c r="H2" s="6" t="s">
        <v>123</v>
      </c>
      <c r="I2" s="6" t="s">
        <v>127</v>
      </c>
      <c r="J2" s="35" t="s">
        <v>52</v>
      </c>
      <c r="K2" s="1"/>
      <c r="L2" s="1"/>
      <c r="M2" s="1"/>
    </row>
    <row r="3" spans="1:13" ht="12.75">
      <c r="A3" s="1"/>
      <c r="B3" s="5" t="s">
        <v>53</v>
      </c>
      <c r="C3" s="5"/>
      <c r="D3" s="6" t="s">
        <v>54</v>
      </c>
      <c r="F3" s="11"/>
      <c r="H3" s="5" t="s">
        <v>53</v>
      </c>
      <c r="I3" s="5"/>
      <c r="J3" s="35" t="s">
        <v>54</v>
      </c>
      <c r="K3" s="1"/>
      <c r="L3" s="1"/>
      <c r="M3" s="1"/>
    </row>
    <row r="4" spans="1:13" ht="13.5" thickBot="1">
      <c r="A4" s="7"/>
      <c r="B4" s="7"/>
      <c r="C4" s="7"/>
      <c r="D4" s="12" t="s">
        <v>128</v>
      </c>
      <c r="E4" s="7"/>
      <c r="F4" s="13"/>
      <c r="G4" s="7"/>
      <c r="H4" s="7"/>
      <c r="I4" s="7"/>
      <c r="J4" s="12" t="s">
        <v>128</v>
      </c>
      <c r="K4" s="1"/>
      <c r="L4" s="1"/>
      <c r="M4" s="1"/>
    </row>
    <row r="5" spans="1:13" ht="12.75">
      <c r="A5" s="14" t="s">
        <v>55</v>
      </c>
      <c r="B5" s="3">
        <f>B6+B7+B13+B18</f>
        <v>54419377</v>
      </c>
      <c r="C5" s="3">
        <f>C6+C7+C13+C18</f>
        <v>58012485</v>
      </c>
      <c r="D5" s="27">
        <f>C5/B5*100</f>
        <v>106.60262611973673</v>
      </c>
      <c r="F5" s="11"/>
      <c r="G5" s="14" t="s">
        <v>56</v>
      </c>
      <c r="H5" s="3">
        <f>SUM(H6:H7)</f>
        <v>51554993</v>
      </c>
      <c r="I5" s="3" t="e">
        <f>SUM(I6:I7)</f>
        <v>#REF!</v>
      </c>
      <c r="J5" s="27" t="e">
        <f>I5/H5*100</f>
        <v>#REF!</v>
      </c>
      <c r="K5" s="1"/>
      <c r="L5" s="1"/>
      <c r="M5" s="1"/>
    </row>
    <row r="6" spans="1:10" ht="12.75">
      <c r="A6" s="15" t="s">
        <v>57</v>
      </c>
      <c r="B6" s="88">
        <v>68023</v>
      </c>
      <c r="C6" s="16">
        <f>Eszközök!D46</f>
        <v>101679</v>
      </c>
      <c r="D6" s="27">
        <f aca="true" t="shared" si="0" ref="D6:D20">C6/B6*100</f>
        <v>149.47738264998603</v>
      </c>
      <c r="F6" s="11"/>
      <c r="G6" s="1" t="s">
        <v>58</v>
      </c>
      <c r="H6" s="87">
        <v>2213788</v>
      </c>
      <c r="I6" s="17" t="e">
        <f>#REF!</f>
        <v>#REF!</v>
      </c>
      <c r="J6" s="28" t="e">
        <f aca="true" t="shared" si="1" ref="J6:J15">I6/H6*100</f>
        <v>#REF!</v>
      </c>
    </row>
    <row r="7" spans="1:10" ht="12.75">
      <c r="A7" s="15" t="s">
        <v>59</v>
      </c>
      <c r="B7" s="18">
        <f>SUM(B8:B12)</f>
        <v>46963336</v>
      </c>
      <c r="C7" s="18">
        <f>SUM(C8:C12)</f>
        <v>49894553</v>
      </c>
      <c r="D7" s="27">
        <f t="shared" si="0"/>
        <v>106.24150081672221</v>
      </c>
      <c r="F7" s="11"/>
      <c r="G7" s="1" t="s">
        <v>60</v>
      </c>
      <c r="H7" s="87">
        <v>49341205</v>
      </c>
      <c r="I7" s="17" t="e">
        <f>#REF!</f>
        <v>#REF!</v>
      </c>
      <c r="J7" s="28" t="e">
        <f t="shared" si="1"/>
        <v>#REF!</v>
      </c>
    </row>
    <row r="8" spans="1:10" ht="12.75">
      <c r="A8" s="9" t="s">
        <v>61</v>
      </c>
      <c r="B8" s="89">
        <v>45306633</v>
      </c>
      <c r="C8" s="19">
        <f>Eszközök!E46</f>
        <v>47634753</v>
      </c>
      <c r="D8" s="28">
        <f t="shared" si="0"/>
        <v>105.13858533694172</v>
      </c>
      <c r="F8" s="11"/>
      <c r="I8" s="9" t="s">
        <v>24</v>
      </c>
      <c r="J8" s="36" t="s">
        <v>24</v>
      </c>
    </row>
    <row r="9" spans="1:10" ht="12.75">
      <c r="A9" s="9" t="s">
        <v>62</v>
      </c>
      <c r="C9" s="1" t="s">
        <v>24</v>
      </c>
      <c r="D9" s="29" t="s">
        <v>24</v>
      </c>
      <c r="F9" s="11"/>
      <c r="G9" s="14" t="s">
        <v>63</v>
      </c>
      <c r="H9" s="18">
        <f>SUM(H10:H11)</f>
        <v>832147</v>
      </c>
      <c r="I9" s="18" t="e">
        <f>SUM(I10:I11)</f>
        <v>#REF!</v>
      </c>
      <c r="J9" s="27" t="e">
        <f t="shared" si="1"/>
        <v>#REF!</v>
      </c>
    </row>
    <row r="10" spans="1:10" ht="12.75">
      <c r="A10" s="9" t="s">
        <v>64</v>
      </c>
      <c r="B10" s="87">
        <v>969398</v>
      </c>
      <c r="C10" s="19">
        <f>Eszközök!F46</f>
        <v>1033561</v>
      </c>
      <c r="D10" s="28">
        <f t="shared" si="0"/>
        <v>106.61885004920579</v>
      </c>
      <c r="F10" s="11"/>
      <c r="G10" s="1" t="s">
        <v>65</v>
      </c>
      <c r="H10" s="87">
        <v>833054</v>
      </c>
      <c r="I10" s="17" t="e">
        <f>#REF!</f>
        <v>#REF!</v>
      </c>
      <c r="J10" s="28" t="e">
        <f t="shared" si="1"/>
        <v>#REF!</v>
      </c>
    </row>
    <row r="11" spans="1:10" ht="12.75">
      <c r="A11" s="9" t="s">
        <v>66</v>
      </c>
      <c r="B11" s="87">
        <v>186025</v>
      </c>
      <c r="C11" s="19">
        <f>Eszközök!G46</f>
        <v>199321</v>
      </c>
      <c r="D11" s="28">
        <f t="shared" si="0"/>
        <v>107.14742642117996</v>
      </c>
      <c r="F11" s="11"/>
      <c r="G11" s="1" t="s">
        <v>67</v>
      </c>
      <c r="H11" s="87">
        <v>-907</v>
      </c>
      <c r="I11" s="17" t="e">
        <f>#REF!</f>
        <v>#REF!</v>
      </c>
      <c r="J11" s="100" t="s">
        <v>88</v>
      </c>
    </row>
    <row r="12" spans="1:10" ht="12.75">
      <c r="A12" s="9" t="s">
        <v>68</v>
      </c>
      <c r="B12" s="87">
        <v>501280</v>
      </c>
      <c r="C12" s="19">
        <f>Eszközök!H46</f>
        <v>1026918</v>
      </c>
      <c r="D12" s="28">
        <f t="shared" si="0"/>
        <v>204.85916054899457</v>
      </c>
      <c r="F12" s="11"/>
      <c r="I12" s="9" t="s">
        <v>24</v>
      </c>
      <c r="J12" s="36" t="s">
        <v>24</v>
      </c>
    </row>
    <row r="13" spans="1:10" ht="12.75">
      <c r="A13" s="15" t="s">
        <v>69</v>
      </c>
      <c r="B13" s="18">
        <f>SUM(B14:B17)</f>
        <v>531462</v>
      </c>
      <c r="C13" s="18">
        <f>SUM(C14:C17)</f>
        <v>566522</v>
      </c>
      <c r="D13" s="27">
        <f t="shared" si="0"/>
        <v>106.59689686186407</v>
      </c>
      <c r="F13" s="11"/>
      <c r="G13" s="14" t="s">
        <v>70</v>
      </c>
      <c r="H13" s="18">
        <f>SUM(H14:H17)</f>
        <v>4188223</v>
      </c>
      <c r="I13" s="18" t="e">
        <f>SUM(I14:I17)</f>
        <v>#REF!</v>
      </c>
      <c r="J13" s="27" t="e">
        <f t="shared" si="1"/>
        <v>#REF!</v>
      </c>
    </row>
    <row r="14" spans="1:10" ht="12.75">
      <c r="A14" s="9" t="s">
        <v>71</v>
      </c>
      <c r="B14" s="9" t="s">
        <v>24</v>
      </c>
      <c r="D14" s="29" t="s">
        <v>24</v>
      </c>
      <c r="F14" s="11"/>
      <c r="G14" s="2" t="s">
        <v>72</v>
      </c>
      <c r="H14" s="88">
        <v>2496383</v>
      </c>
      <c r="I14" s="18" t="e">
        <f>#REF!</f>
        <v>#REF!</v>
      </c>
      <c r="J14" s="27" t="e">
        <f t="shared" si="1"/>
        <v>#REF!</v>
      </c>
    </row>
    <row r="15" spans="1:10" ht="12.75">
      <c r="A15" s="9" t="s">
        <v>73</v>
      </c>
      <c r="B15" s="87">
        <v>210191</v>
      </c>
      <c r="C15" s="87">
        <v>285058</v>
      </c>
      <c r="D15" s="28">
        <f t="shared" si="0"/>
        <v>135.61855645579496</v>
      </c>
      <c r="F15" s="11"/>
      <c r="G15" s="2" t="s">
        <v>74</v>
      </c>
      <c r="H15" s="88">
        <v>1034827</v>
      </c>
      <c r="I15" s="18" t="e">
        <f>#REF!</f>
        <v>#REF!</v>
      </c>
      <c r="J15" s="27" t="e">
        <f t="shared" si="1"/>
        <v>#REF!</v>
      </c>
    </row>
    <row r="16" spans="1:10" ht="12.75">
      <c r="A16" s="9" t="s">
        <v>87</v>
      </c>
      <c r="B16" s="87">
        <v>110088</v>
      </c>
      <c r="C16" s="87">
        <v>100175</v>
      </c>
      <c r="D16" s="28">
        <f t="shared" si="0"/>
        <v>90.995385509774</v>
      </c>
      <c r="F16" s="11"/>
      <c r="G16" s="2" t="s">
        <v>75</v>
      </c>
      <c r="H16" s="15"/>
      <c r="I16" s="15" t="s">
        <v>24</v>
      </c>
      <c r="J16" s="37" t="s">
        <v>24</v>
      </c>
    </row>
    <row r="17" spans="1:10" ht="12.75">
      <c r="A17" s="9" t="s">
        <v>89</v>
      </c>
      <c r="B17" s="87">
        <v>211183</v>
      </c>
      <c r="C17" s="87">
        <v>181289</v>
      </c>
      <c r="D17" s="28">
        <f t="shared" si="0"/>
        <v>85.84450452924715</v>
      </c>
      <c r="F17" s="11"/>
      <c r="G17" s="2" t="s">
        <v>76</v>
      </c>
      <c r="H17" s="88">
        <v>657013</v>
      </c>
      <c r="I17" s="18" t="e">
        <f>#REF!</f>
        <v>#REF!</v>
      </c>
      <c r="J17" s="27" t="e">
        <f>I17/H17*100</f>
        <v>#REF!</v>
      </c>
    </row>
    <row r="18" spans="1:10" ht="12.75">
      <c r="A18" s="15" t="s">
        <v>77</v>
      </c>
      <c r="B18" s="88">
        <v>6856556</v>
      </c>
      <c r="C18" s="18">
        <f>Eszközök!J46</f>
        <v>7449731</v>
      </c>
      <c r="D18" s="27">
        <f t="shared" si="0"/>
        <v>108.65120914931636</v>
      </c>
      <c r="F18" s="11"/>
      <c r="J18" s="36" t="s">
        <v>24</v>
      </c>
    </row>
    <row r="19" spans="1:10" ht="12.75">
      <c r="A19" s="15"/>
      <c r="D19" s="29" t="s">
        <v>24</v>
      </c>
      <c r="F19" s="11"/>
      <c r="J19" s="36" t="s">
        <v>24</v>
      </c>
    </row>
    <row r="20" spans="1:10" ht="12.75">
      <c r="A20" s="20" t="s">
        <v>78</v>
      </c>
      <c r="B20" s="18">
        <f>SUM(B21:B26)</f>
        <v>2155986</v>
      </c>
      <c r="C20" s="18">
        <f>SUM(C21:C26)</f>
        <v>2729436</v>
      </c>
      <c r="D20" s="27">
        <f t="shared" si="0"/>
        <v>126.59803913383483</v>
      </c>
      <c r="F20" s="11"/>
      <c r="J20" s="36" t="s">
        <v>24</v>
      </c>
    </row>
    <row r="21" spans="1:10" ht="12.75">
      <c r="A21" s="15" t="s">
        <v>79</v>
      </c>
      <c r="B21" s="88">
        <v>29952</v>
      </c>
      <c r="C21" s="18">
        <f>Eszközök!L46</f>
        <v>32481</v>
      </c>
      <c r="D21" s="27">
        <f aca="true" t="shared" si="2" ref="D21:D27">C21/B21*100</f>
        <v>108.44350961538463</v>
      </c>
      <c r="F21" s="11"/>
      <c r="J21" s="36" t="s">
        <v>24</v>
      </c>
    </row>
    <row r="22" spans="1:10" ht="12.75">
      <c r="A22" s="15" t="s">
        <v>80</v>
      </c>
      <c r="B22" s="88">
        <v>636874</v>
      </c>
      <c r="C22" s="18">
        <f>Eszközök!M46</f>
        <v>545025</v>
      </c>
      <c r="D22" s="27">
        <f t="shared" si="2"/>
        <v>85.57815203635256</v>
      </c>
      <c r="F22" s="11"/>
      <c r="J22" s="36" t="s">
        <v>24</v>
      </c>
    </row>
    <row r="23" spans="1:10" ht="12.75">
      <c r="A23" s="15" t="s">
        <v>81</v>
      </c>
      <c r="B23" s="88">
        <v>0</v>
      </c>
      <c r="C23" s="18">
        <f>Eszközök!N46</f>
        <v>0</v>
      </c>
      <c r="D23" s="98" t="s">
        <v>88</v>
      </c>
      <c r="F23" s="11"/>
      <c r="J23" s="36" t="s">
        <v>24</v>
      </c>
    </row>
    <row r="24" spans="1:10" ht="12.75">
      <c r="A24" s="15" t="s">
        <v>82</v>
      </c>
      <c r="B24" s="88">
        <v>1423854</v>
      </c>
      <c r="C24" s="18">
        <f>Eszközök!O46</f>
        <v>2072040</v>
      </c>
      <c r="D24" s="27">
        <f t="shared" si="2"/>
        <v>145.5233471971143</v>
      </c>
      <c r="F24" s="11"/>
      <c r="J24" s="36" t="s">
        <v>24</v>
      </c>
    </row>
    <row r="25" spans="1:10" ht="12.75">
      <c r="A25" s="15" t="s">
        <v>83</v>
      </c>
      <c r="B25" s="15"/>
      <c r="C25" s="15" t="s">
        <v>24</v>
      </c>
      <c r="D25" s="30" t="s">
        <v>24</v>
      </c>
      <c r="F25" s="11"/>
      <c r="J25" s="36" t="s">
        <v>24</v>
      </c>
    </row>
    <row r="26" spans="1:10" ht="13.5" thickBot="1">
      <c r="A26" s="21" t="s">
        <v>84</v>
      </c>
      <c r="B26" s="90">
        <v>65306</v>
      </c>
      <c r="C26" s="22">
        <f>Eszközök!P46</f>
        <v>79890</v>
      </c>
      <c r="D26" s="31">
        <f t="shared" si="2"/>
        <v>122.33179187210976</v>
      </c>
      <c r="E26" s="23"/>
      <c r="F26" s="24"/>
      <c r="G26" s="23"/>
      <c r="H26" s="23"/>
      <c r="I26" s="23"/>
      <c r="J26" s="38" t="s">
        <v>24</v>
      </c>
    </row>
    <row r="27" spans="1:10" ht="17.25" thickBot="1" thickTop="1">
      <c r="A27" s="25" t="s">
        <v>85</v>
      </c>
      <c r="B27" s="26">
        <f>B5+B20</f>
        <v>56575363</v>
      </c>
      <c r="C27" s="26">
        <f>C5+C20</f>
        <v>60741921</v>
      </c>
      <c r="D27" s="32">
        <f t="shared" si="2"/>
        <v>107.36461558364195</v>
      </c>
      <c r="E27" s="7"/>
      <c r="F27" s="13"/>
      <c r="G27" s="25" t="s">
        <v>86</v>
      </c>
      <c r="H27" s="26">
        <f>H5+H9+H13</f>
        <v>56575363</v>
      </c>
      <c r="I27" s="26" t="e">
        <f>I5+I9+I13</f>
        <v>#REF!</v>
      </c>
      <c r="J27" s="32" t="e">
        <f>I27/H27*100</f>
        <v>#REF!</v>
      </c>
    </row>
    <row r="28" ht="12.75">
      <c r="D28" s="33"/>
    </row>
  </sheetData>
  <printOptions horizontalCentered="1"/>
  <pageMargins left="0.3937007874015748" right="0.3937007874015748" top="1.3779527559055118" bottom="0.5905511811023623" header="0.7874015748031497" footer="0.11811023622047245"/>
  <pageSetup blackAndWhite="1" horizontalDpi="300" verticalDpi="300" orientation="landscape" paperSize="9" r:id="rId1"/>
  <headerFooter alignWithMargins="0">
    <oddHeader>&amp;C&amp;"Times New Roman CE,Félkövér"&amp;14A vagyoni helyzet alakulása&amp;R&amp;"Times New Roman CE,Normál" 3. számú  kimutatás</oddHeader>
    <oddFooter>&amp;L&amp;"Times New Roman,Normál"&amp;8 2007. március 20.&amp;C&amp;"Times New Roman,Normál"&amp;8C:\Andi\beszámoló2006\&amp;F\&amp;A          Oláhné Pásztor Andrea&amp;R&amp;"Times New Roman CE,Normál"&amp;8&amp;P. oldal/&amp;N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abesz96M</dc:title>
  <dc:subject>Beszámoló</dc:subject>
  <dc:creator>.Andi</dc:creator>
  <cp:keywords/>
  <dc:description>Mérleg az 1996. évi intézményi beszámolók alapján</dc:description>
  <cp:lastModifiedBy>SzekeresneGabi</cp:lastModifiedBy>
  <cp:lastPrinted>2007-03-26T13:29:02Z</cp:lastPrinted>
  <dcterms:created xsi:type="dcterms:W3CDTF">2005-02-22T08:11:51Z</dcterms:created>
  <dcterms:modified xsi:type="dcterms:W3CDTF">2007-05-02T07:41:35Z</dcterms:modified>
  <cp:category/>
  <cp:version/>
  <cp:contentType/>
  <cp:contentStatus/>
</cp:coreProperties>
</file>